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ha.barreto\Secretaria Distrital de Gobierno\Jeraldyn Tautiva Guarin - 2_PLANES DE ACCIÓN\PLAN DE ACCIÒN 2019\2_SEGUIMIENTO PG_2019\1_SEGUIMIENTO\1_REPORTES TRIMESTRALES\II_ TRIMESTRE\ALCALDÍAS LOCALES\"/>
    </mc:Choice>
  </mc:AlternateContent>
  <xr:revisionPtr revIDLastSave="11" documentId="6_{23E35123-7538-4573-9A25-FF28415A79DF}" xr6:coauthVersionLast="41" xr6:coauthVersionMax="41" xr10:uidLastSave="{947E7FE5-075F-4622-9497-E976A70228F0}"/>
  <bookViews>
    <workbookView xWindow="-120" yWindow="-120" windowWidth="29040" windowHeight="15840" tabRatio="421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PROCESO'!$A$12:$AT$34</definedName>
    <definedName name="_xlnm.Print_Area" localSheetId="0">'PLAN GESTION POR PROCESO'!$A$1:$AT$40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34" i="1" l="1"/>
  <c r="AC18" i="1" l="1"/>
  <c r="AC26" i="1" l="1"/>
  <c r="AC21" i="1"/>
  <c r="AQ19" i="1" l="1"/>
  <c r="AS19" i="1" s="1"/>
  <c r="AQ20" i="1"/>
  <c r="AS20" i="1" s="1"/>
  <c r="AQ21" i="1"/>
  <c r="AS21" i="1" s="1"/>
  <c r="AQ23" i="1"/>
  <c r="AS23" i="1" s="1"/>
  <c r="AQ24" i="1"/>
  <c r="AS24" i="1" s="1"/>
  <c r="AQ28" i="1"/>
  <c r="AS28" i="1" s="1"/>
  <c r="AQ30" i="1"/>
  <c r="AS30" i="1" s="1"/>
  <c r="AQ31" i="1"/>
  <c r="AS31" i="1" s="1"/>
  <c r="AQ32" i="1"/>
  <c r="AS32" i="1" s="1"/>
  <c r="AQ33" i="1"/>
  <c r="AS33" i="1" s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17" i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K29" i="1"/>
  <c r="AK30" i="1"/>
  <c r="AM30" i="1" s="1"/>
  <c r="AK31" i="1"/>
  <c r="AK32" i="1"/>
  <c r="AM32" i="1" s="1"/>
  <c r="AK33" i="1"/>
  <c r="AM33" i="1" s="1"/>
  <c r="AK17" i="1"/>
  <c r="AF18" i="1"/>
  <c r="AH18" i="1" s="1"/>
  <c r="AF19" i="1"/>
  <c r="AF20" i="1"/>
  <c r="AH20" i="1" s="1"/>
  <c r="AF21" i="1"/>
  <c r="AH21" i="1" s="1"/>
  <c r="AF22" i="1"/>
  <c r="AH22" i="1" s="1"/>
  <c r="AF23" i="1"/>
  <c r="AF24" i="1"/>
  <c r="AF25" i="1"/>
  <c r="AH25" i="1" s="1"/>
  <c r="AF26" i="1"/>
  <c r="AH26" i="1" s="1"/>
  <c r="AF27" i="1"/>
  <c r="AH27" i="1" s="1"/>
  <c r="AF28" i="1"/>
  <c r="AH28" i="1" s="1"/>
  <c r="AF29" i="1"/>
  <c r="AH29" i="1" s="1"/>
  <c r="AF30" i="1"/>
  <c r="AH30" i="1" s="1"/>
  <c r="AF31" i="1"/>
  <c r="AF32" i="1"/>
  <c r="AF33" i="1"/>
  <c r="AF17" i="1"/>
  <c r="AA18" i="1"/>
  <c r="AA19" i="1"/>
  <c r="AC19" i="1" s="1"/>
  <c r="AA20" i="1"/>
  <c r="AA21" i="1"/>
  <c r="AA22" i="1"/>
  <c r="AA23" i="1"/>
  <c r="AA24" i="1"/>
  <c r="AA25" i="1"/>
  <c r="AA26" i="1"/>
  <c r="AA27" i="1"/>
  <c r="AC27" i="1" s="1"/>
  <c r="AA28" i="1"/>
  <c r="AC28" i="1" s="1"/>
  <c r="AA30" i="1"/>
  <c r="AC30" i="1" s="1"/>
  <c r="AA31" i="1"/>
  <c r="AC31" i="1" s="1"/>
  <c r="AA32" i="1"/>
  <c r="AC32" i="1" s="1"/>
  <c r="AA17" i="1"/>
  <c r="AC17" i="1" s="1"/>
  <c r="V18" i="1"/>
  <c r="V19" i="1"/>
  <c r="V20" i="1"/>
  <c r="V21" i="1"/>
  <c r="V22" i="1"/>
  <c r="V23" i="1"/>
  <c r="V24" i="1"/>
  <c r="V25" i="1"/>
  <c r="V26" i="1"/>
  <c r="V27" i="1"/>
  <c r="X27" i="1" s="1"/>
  <c r="V28" i="1"/>
  <c r="X28" i="1" s="1"/>
  <c r="V29" i="1"/>
  <c r="V30" i="1"/>
  <c r="X30" i="1" s="1"/>
  <c r="V31" i="1"/>
  <c r="X31" i="1" s="1"/>
  <c r="V32" i="1"/>
  <c r="V33" i="1"/>
  <c r="V17" i="1"/>
  <c r="X34" i="1" l="1"/>
  <c r="P27" i="1"/>
  <c r="AQ27" i="1" s="1"/>
  <c r="AS27" i="1" s="1"/>
  <c r="P26" i="1"/>
  <c r="AQ26" i="1" s="1"/>
  <c r="AS26" i="1" s="1"/>
  <c r="P25" i="1"/>
  <c r="AQ25" i="1" s="1"/>
  <c r="AS25" i="1" s="1"/>
  <c r="E34" i="1"/>
  <c r="P29" i="1"/>
  <c r="AQ29" i="1" s="1"/>
  <c r="AS29" i="1" s="1"/>
  <c r="P22" i="1"/>
  <c r="AQ22" i="1" s="1"/>
  <c r="AS22" i="1" s="1"/>
  <c r="P18" i="1"/>
  <c r="AQ18" i="1" s="1"/>
  <c r="AS18" i="1" s="1"/>
  <c r="P17" i="1"/>
  <c r="AQ17" i="1" s="1"/>
  <c r="AS17" i="1" s="1"/>
  <c r="AH34" i="1"/>
  <c r="AM34" i="1"/>
  <c r="AR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<sst xmlns="http://schemas.openxmlformats.org/spreadsheetml/2006/main" count="512" uniqueCount="294">
  <si>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</si>
  <si>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</si>
  <si>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</si>
  <si>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</si>
  <si>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</si>
  <si>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</si>
  <si>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</si>
  <si>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</si>
  <si>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</si>
  <si>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</si>
  <si>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</si>
  <si>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</si>
  <si>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</si>
  <si>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</si>
  <si>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</si>
  <si>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</si>
  <si>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</si>
  <si>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</si>
  <si>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</si>
  <si>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</si>
  <si>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</si>
  <si>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</si>
  <si>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</si>
  <si>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</si>
  <si>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</si>
  <si>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</si>
  <si>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</si>
  <si>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</si>
  <si>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</si>
  <si>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</si>
  <si>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</si>
  <si>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</si>
  <si>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</si>
  <si>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</si>
  <si>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</si>
  <si>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</si>
  <si>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</si>
  <si>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</si>
  <si>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</si>
  <si>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</si>
  <si>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</si>
  <si>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</si>
  <si>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</si>
  <si>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</si>
  <si>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</si>
  <si>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</si>
  <si>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</si>
  <si>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</si>
  <si>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</si>
  <si>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</si>
  <si>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</si>
  <si>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</si>
  <si>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</si>
  <si>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</si>
  <si>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</si>
  <si>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</si>
  <si>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</si>
  <si>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</si>
  <si>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</si>
  <si>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</si>
  <si>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</si>
  <si>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</si>
  <si>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</si>
  <si>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</si>
  <si>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</si>
  <si>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</si>
  <si>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</si>
  <si>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</si>
  <si>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</si>
  <si>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</si>
  <si>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</si>
  <si>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</si>
  <si>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</si>
  <si>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</si>
  <si>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</si>
  <si>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</si>
  <si>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</si>
  <si>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</si>
  <si>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</si>
  <si>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</si>
  <si>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</si>
  <si>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</si>
  <si>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</si>
  <si>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</si>
  <si>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</si>
  <si>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</si>
  <si>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</si>
  <si>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</si>
  <si>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</si>
  <si>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</si>
  <si>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</si>
  <si>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</si>
  <si>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</si>
  <si>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</si>
  <si>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</si>
  <si>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</si>
  <si>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</si>
  <si>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</si>
  <si>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</si>
  <si>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</si>
  <si>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</si>
  <si>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</si>
  <si>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</si>
  <si>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</si>
  <si>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</si>
  <si>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</si>
  <si>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</si>
  <si>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</si>
  <si>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</si>
  <si>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</si>
  <si>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</si>
  <si>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</si>
  <si>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</si>
  <si>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</si>
  <si>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</si>
  <si>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</si>
  <si>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</si>
  <si>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</si>
  <si>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</si>
  <si>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</si>
  <si>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</si>
  <si>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</si>
  <si>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</si>
  <si>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</si>
  <si>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</si>
  <si>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</si>
  <si>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</si>
  <si>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</si>
  <si>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</si>
  <si>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>Mantener el 100% de las acciones de mejora asignadas al proceso/Alcaldía con relación a planes de mejoramiento interno documentadas y vigentes</t>
  </si>
  <si>
    <t>Acciones correctivas documentadas y vigentes</t>
  </si>
  <si>
    <t>N/A</t>
  </si>
  <si>
    <t>Planes de mejora</t>
  </si>
  <si>
    <t>MIMEC - SIG</t>
  </si>
  <si>
    <t>Reportes MIMEC - SIG remitidos por la OAP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</si>
  <si>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</si>
  <si>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</si>
  <si>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</si>
  <si>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Aplicativo Gestión Documental</t>
  </si>
  <si>
    <t>Seguimiento requerimientos ciudadanos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</si>
  <si>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</si>
  <si>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</si>
  <si>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</si>
  <si>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</si>
  <si>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</si>
  <si>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</si>
  <si>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</si>
  <si>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</si>
  <si>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</si>
  <si>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</si>
  <si>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 xml:space="preserve">ELABORÓ: </t>
  </si>
  <si>
    <t xml:space="preserve">REVISÓ: </t>
  </si>
  <si>
    <t>APROBÓ:</t>
  </si>
  <si>
    <t>Firma:</t>
  </si>
  <si>
    <t>CODIGO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</si>
  <si>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</si>
  <si>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</si>
  <si>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</si>
  <si>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</si>
  <si>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</si>
  <si>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</si>
  <si>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</si>
  <si>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</si>
  <si>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</si>
  <si>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</si>
  <si>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</si>
  <si>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</si>
  <si>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</si>
  <si>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</si>
  <si>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</si>
  <si>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</si>
  <si>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</si>
  <si>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</si>
  <si>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</si>
  <si>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</si>
  <si>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</si>
  <si>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</si>
  <si>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</si>
  <si>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</si>
  <si>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</si>
  <si>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</si>
  <si>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</si>
  <si>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</si>
  <si>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</si>
  <si>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</si>
  <si>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</si>
  <si>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</si>
  <si>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</si>
  <si>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</si>
  <si>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</si>
  <si>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</si>
  <si>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</si>
  <si>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</si>
  <si>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</si>
  <si>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</si>
  <si>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</si>
  <si>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</si>
  <si>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</si>
  <si>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</si>
  <si>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</si>
  <si>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</si>
  <si>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</si>
  <si>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</si>
  <si>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</si>
  <si>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</si>
  <si>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</si>
  <si>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</si>
  <si>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</si>
  <si>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</si>
  <si>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</si>
  <si>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</si>
  <si>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</si>
  <si>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</si>
  <si>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</si>
  <si>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</si>
  <si>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</si>
  <si>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</si>
  <si>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</si>
  <si>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</si>
  <si>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</si>
  <si>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</si>
  <si>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</si>
  <si>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</si>
  <si>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</si>
  <si>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</si>
  <si>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</si>
  <si>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</si>
  <si>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</si>
  <si>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</si>
  <si>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</si>
  <si>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</si>
  <si>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</si>
  <si>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ALCALDÍA LOCAL DE PUENTE ARANDA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</si>
  <si>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</si>
  <si>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</si>
  <si>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GESTIÓN PÚBLICA TERRITORIAL LOCAL 
GESTIÓN CORPORATIVA LOCAL
INSPECCIÓN VIGILANCIA Y CONTROL
GERENCIA DE TIC</t>
  </si>
  <si>
    <t>Requerimientos ciudadanos con respuesta de fondo</t>
  </si>
  <si>
    <t>PRIMER TRIMESTRE</t>
  </si>
  <si>
    <t>META NO PROGRAMADA</t>
  </si>
  <si>
    <t xml:space="preserve"> META NO PROGRAMADA</t>
  </si>
  <si>
    <t>SEGUNDO TRIMESTRE</t>
  </si>
  <si>
    <t>TERCER TRIMESTRE</t>
  </si>
  <si>
    <t>CUARTO TRIMESTRE</t>
  </si>
  <si>
    <t>Porcentaje de Cumplimiento PLAN DE GESTIÓN 2019</t>
  </si>
  <si>
    <t>Para gastos de funcionamiento se giró el 49,71% y en inversión 6,41% ($162.012.484 y $602,429,180)</t>
  </si>
  <si>
    <t>Se giró el 14.68% en Inversión para la vigencia del 2019 ($2.354.172,229)</t>
  </si>
  <si>
    <t>Se realizaron 11 operativos  con visitas a 73 establecimientos de comercio.</t>
  </si>
  <si>
    <t>Se visitaron  10 obras, que se evidencian en 3 radicados.</t>
  </si>
  <si>
    <t>Radicados orfeo 20196610025982, 20196610027032, 20196610025972,  20196610025222, 20196610025142, 20196610025192, 20196610025132, 20196610025182, 20196610025122, 20196610025152 y 20196610021802. Matriz de seguimiento de gestión Policiva</t>
  </si>
  <si>
    <t>Radicados orfeo 20196610024472, 20196610030922 y 20196610030932. Matriz de seguimiento de gestión Policiva</t>
  </si>
  <si>
    <t>Radicado  2196610041072. Matriz de seguimiento de gestión Policiva</t>
  </si>
  <si>
    <t>Se hizo un operativo en materia de espacio público, a 5 puntos de ventas ambulantes ya que  no se contó con el acompañamiento de la policia, para realizar mas operativos.</t>
  </si>
  <si>
    <t>radicado 20194400192783</t>
  </si>
  <si>
    <t>De acuerdo al informe remitido por la DTI de los 6 lineamientos evaluados la alcaldía local cumple con el 88%</t>
  </si>
  <si>
    <t>La Alcaldía Local actualmente presenta un nivel de cumplimiento del 100% de las acciones de mejora documentadas y vigentes.</t>
  </si>
  <si>
    <t>La Alcaldía Local dio respuesta al 93% de los requerimientos ciudadanos con corte a 31 de diciembre de 2018 programados para el trimestre de la vigencia 2019.</t>
  </si>
  <si>
    <t>Reporte SAC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</si>
  <si>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(Inversión).</t>
    </r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</si>
  <si>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(Inversión).</t>
    </r>
  </si>
  <si>
    <t>Según el visor MUSI reportado por la Secretaría Distrital de Planeación, el avance físico del plan de desarrollo local para el trimestre fue del 32,8%</t>
  </si>
  <si>
    <t>MATRIZ MUSI</t>
  </si>
  <si>
    <t>GET-IVC-F035 Acta de visita
GET-IVC-F032 Formato consolidación de la información de operativos
GDI-GPD-F029 Evidencia de reunión</t>
  </si>
  <si>
    <t>GET-IVC-F032 Formato consolidación de la información de operativos
GET-IVC-F034 Formato técnico de visita y/o verificación- control urbanístico
GDI-GPD-F029 Evidencia de reunión</t>
  </si>
  <si>
    <t>GET-IVC-F037 Formato técnico de visita y/o verificación - espacio público.</t>
  </si>
  <si>
    <t>Se adiciona el avance de gestión de la Alcaldía Local realizado durante el I trimestre, obteniendo por resultado 87,25%.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</si>
  <si>
    <t>Obtener una calificación  igual o superior al 80  % en conocimientos de MIPG por proceso y/o Alcaldía Local</t>
  </si>
  <si>
    <r>
      <t xml:space="preserve">1- (No. De acciones vencidas del plan de mejoramiento responsabilidad del proceso  </t>
    </r>
    <r>
      <rPr>
        <b/>
        <sz val="12"/>
        <color rgb="FF0070C0"/>
        <rFont val="Garamond"/>
        <family val="1"/>
      </rPr>
      <t>/</t>
    </r>
    <r>
      <rPr>
        <sz val="12"/>
        <color rgb="FF0070C0"/>
        <rFont val="Garamond"/>
        <family val="1"/>
      </rPr>
      <t xml:space="preserve"> N°  de acciones a gestionar bajo responsabilidad del proceso)*100</t>
    </r>
  </si>
  <si>
    <t>Asistieron 371, así: 311 ciudadanos y 60 funcionarios y el año anterior asistieron 608 personas</t>
  </si>
  <si>
    <t>LISTADOS DE ASISTENCIA</t>
  </si>
  <si>
    <t>Musi, Acta</t>
  </si>
  <si>
    <t>A junio 30 de 2019 se ha comprometido el 34.92% de Inversión Directa. 
La evidencia esta en la Ejecución Presupuestal.</t>
  </si>
  <si>
    <t>Ala fecha se ha girado el 8.16%  , la evidencia está en la Ejecución presupuestal</t>
  </si>
  <si>
    <t>para este período se ha girado el 37.18%. Se puede evidenciar en la Ejecución Presupuestal.</t>
  </si>
  <si>
    <t>para este periodo se ha girado el 30.48% se evidencia en la Ejecución presupuestal.</t>
  </si>
  <si>
    <t>Se realizaron 13 operativos  con visitas a 76 establecimientos de comercio.</t>
  </si>
  <si>
    <t>APLICATIVO ORFEO -Radicados: 20196610046372,20196610044522,  20196610059182,20196610059812,20196610059802,20196610059282, 20196610071952, 20196610071962,20196610074362, 20196610076382,20196610076092,20196610078832,20196610078852.</t>
  </si>
  <si>
    <t>Se realizo 1 operativo.
 No se cumplio con la meta, toda vez que el grupo de Obras se encuentra ubicado en camara y comercio realizando la descongetion de los expedientes, por lo tanto no se cuenta con dicho personal.</t>
  </si>
  <si>
    <t>APLICATIVO ORFEO Radicados: 20196610060172.</t>
  </si>
  <si>
    <t>Se realizaron 4 operativos</t>
  </si>
  <si>
    <t>APLICATIVO ORFEO RADICADOS:  20196610084992, 20196610085002, 20196610085762, 20196610085702</t>
  </si>
  <si>
    <t>De acuerdo con el reporte remitido por la Dirección de Tecnologías e Información - DTI de los 6 lineamientos evaluados la Alcaldía Local cumple con el 88%.</t>
  </si>
  <si>
    <t>Reporte DTI</t>
  </si>
  <si>
    <t>Reporte SIG y MIMEC</t>
  </si>
  <si>
    <t>De acuerdo con el reporte extraido de los aplicativos SIG y MIMEC, la Alcaldía Local  presenta una gestión del 50% en las acciones de los planes de mejora</t>
  </si>
  <si>
    <t>Se realizan las siguientes observaciones a la Alcaldía Local con relación al cumplimiento de la meta:
Uso eficiente de energía: Durante las inspecciones realizadas por el profesional ambiental se determinó que el 92% de los equipos de la alcaldía local se encontraron apagados.
Gestión de Residuos: Se otorga una calificación de 5 teniendo en cuenta que se evidencia una mezcla parcial de los residuos en el punto ecológico.
Movilidad sostenible: Se realizó reporte - 15 biciusuarios, 53 transporte público, 3 caminando, 14 carro compartido, 2 taxi, 25 carro particular, 12 motocicleta.  
Participación actividades ambientales:Participación del 10% en actividades ambientales.
Reporte consumo de papel: No ha realizado reporte de consumo de papel durante el año
Consumo de papel: No se realiza comparación entre semestres por no contar con la información.</t>
  </si>
  <si>
    <t>Reporte criterios ambientales</t>
  </si>
  <si>
    <t xml:space="preserve">La Alcaldía Local dio respuesta al 48,84% de los requerimientos ciudadanos programados para el trimestre. </t>
  </si>
  <si>
    <t>Reporte requerimientos ciudadanos</t>
  </si>
  <si>
    <t>De acuerdo al reporte remitido por la Dirección para la Gestión Policiva  se dio respuesta al 44% de los comparendos programados para el trimestre</t>
  </si>
  <si>
    <t>Informe comparendos DGP</t>
  </si>
  <si>
    <t>Informe Quejas DGP</t>
  </si>
  <si>
    <t>De acuerdo al reporte remitido por la Dirección para la Gestión Policiva  se dio respuesta al 50% de los comparendos programados para el trimestre</t>
  </si>
  <si>
    <t>De acuerdo con el informe de avance PDL 2017-2020 remitido por la Secretaría Distrital de Planeación - SDP, el visor MUSI reporta para la Alcaldía Local un avance físico del 26,10%.</t>
  </si>
  <si>
    <r>
      <t xml:space="preserve">En atención al correo remitido el día 25 de julio de 2019 por partede la Directora para la Gestión Policiva se modifica la linea base de las metas </t>
    </r>
    <r>
      <rPr>
        <i/>
        <sz val="10"/>
        <rFont val="Arial"/>
        <family val="2"/>
      </rPr>
      <t xml:space="preserve">"Dar impulso procesal  ( Avocar, rechazar, enviar al competente, fallar) al 60% de los comparendos recibidos en las vigencias anteriores al año 2019." y "Dar impulso procesal  ( Avocar, rechazar, enviar al competente, fallar) al 60% de las quejas recibidos en las vigencias anteriores al año 2019" </t>
    </r>
    <r>
      <rPr>
        <sz val="10"/>
        <rFont val="Arial"/>
        <family val="2"/>
      </rPr>
      <t xml:space="preserve"> . Se adiciona el avance de gestión de la Alcaldía Local realizado durante el II trimestre, obteniendo por resultado </t>
    </r>
    <r>
      <rPr>
        <b/>
        <sz val="10"/>
        <rFont val="Arial"/>
        <family val="2"/>
      </rPr>
      <t>71,72%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</si>
</sst>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Garamond"/>
      <family val="1"/>
    </font>
    <font>
      <sz val="12"/>
      <color rgb="FF0070C0"/>
      <name val="Garamond"/>
      <family val="1"/>
    </font>
    <font>
      <b/>
      <sz val="16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46">
    <xf numFmtId="0" fontId="0" fillId="0" borderId="0" xfId="0"/>
    <xf numFmtId="0" fontId="16" fillId="6" borderId="0" xfId="0" applyFont="1" applyFill="1"/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3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4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7" xfId="0" applyFont="1" applyFill="1" applyBorder="1" applyAlignment="1">
      <alignment horizontal="justify" vertical="center" wrapText="1"/>
    </xf>
    <xf numFmtId="0" fontId="21" fillId="6" borderId="7" xfId="0" applyFont="1" applyFill="1" applyBorder="1" applyAlignment="1">
      <alignment horizontal="justify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21" fillId="10" borderId="7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7" fillId="11" borderId="9" xfId="0" applyFont="1" applyFill="1" applyBorder="1" applyAlignment="1">
      <alignment horizontal="justify" vertical="center" wrapText="1"/>
    </xf>
    <xf numFmtId="0" fontId="7" fillId="11" borderId="7" xfId="0" applyFont="1" applyFill="1" applyBorder="1" applyAlignment="1">
      <alignment horizontal="justify" vertical="center" wrapText="1"/>
    </xf>
    <xf numFmtId="0" fontId="7" fillId="12" borderId="1" xfId="0" applyFont="1" applyFill="1" applyBorder="1" applyAlignment="1">
      <alignment horizontal="justify" vertical="center" wrapText="1"/>
    </xf>
    <xf numFmtId="0" fontId="7" fillId="12" borderId="7" xfId="0" applyFont="1" applyFill="1" applyBorder="1" applyAlignment="1">
      <alignment horizontal="justify" vertical="center" wrapText="1"/>
    </xf>
    <xf numFmtId="0" fontId="7" fillId="13" borderId="7" xfId="0" applyFont="1" applyFill="1" applyBorder="1" applyAlignment="1">
      <alignment horizontal="justify" vertical="center" wrapText="1"/>
    </xf>
    <xf numFmtId="0" fontId="21" fillId="13" borderId="10" xfId="0" applyFont="1" applyFill="1" applyBorder="1" applyAlignment="1">
      <alignment horizontal="justify" vertical="center" wrapText="1"/>
    </xf>
    <xf numFmtId="0" fontId="21" fillId="13" borderId="7" xfId="0" applyFont="1" applyFill="1" applyBorder="1" applyAlignment="1">
      <alignment horizontal="justify" vertical="center" wrapText="1"/>
    </xf>
    <xf numFmtId="0" fontId="7" fillId="13" borderId="1" xfId="0" applyFont="1" applyFill="1" applyBorder="1" applyAlignment="1">
      <alignment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21" fillId="14" borderId="7" xfId="0" applyFont="1" applyFill="1" applyBorder="1" applyAlignment="1">
      <alignment horizontal="justify" vertical="center" wrapText="1"/>
    </xf>
    <xf numFmtId="0" fontId="7" fillId="14" borderId="7" xfId="0" applyFont="1" applyFill="1" applyBorder="1" applyAlignment="1">
      <alignment horizontal="justify" vertical="center" wrapText="1"/>
    </xf>
    <xf numFmtId="0" fontId="22" fillId="14" borderId="7" xfId="0" applyFont="1" applyFill="1" applyBorder="1" applyAlignment="1">
      <alignment horizontal="justify" vertical="center" wrapText="1"/>
    </xf>
    <xf numFmtId="0" fontId="21" fillId="14" borderId="11" xfId="0" applyFont="1" applyFill="1" applyBorder="1" applyAlignment="1">
      <alignment horizontal="left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vertical="center" wrapText="1"/>
    </xf>
    <xf numFmtId="0" fontId="1" fillId="20" borderId="20" xfId="0" applyFont="1" applyFill="1" applyBorder="1" applyAlignment="1">
      <alignment vertical="center" wrapText="1"/>
    </xf>
    <xf numFmtId="0" fontId="1" fillId="20" borderId="21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7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9" fontId="24" fillId="6" borderId="26" xfId="4" applyFont="1" applyFill="1" applyBorder="1" applyAlignment="1" applyProtection="1">
      <alignment horizontal="center" vertical="center" wrapText="1"/>
    </xf>
    <xf numFmtId="0" fontId="25" fillId="0" borderId="0" xfId="0" applyFont="1" applyFill="1"/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17" fillId="6" borderId="15" xfId="0" applyFont="1" applyFill="1" applyBorder="1" applyAlignment="1" applyProtection="1">
      <alignment vertical="center" wrapText="1"/>
    </xf>
    <xf numFmtId="9" fontId="28" fillId="6" borderId="29" xfId="4" applyFont="1" applyFill="1" applyBorder="1" applyAlignment="1" applyProtection="1">
      <alignment horizontal="center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2" fillId="5" borderId="24" xfId="0" applyFont="1" applyFill="1" applyBorder="1" applyAlignment="1" applyProtection="1">
      <alignment horizontal="center" vertical="center" wrapText="1"/>
    </xf>
    <xf numFmtId="14" fontId="12" fillId="5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9" fontId="25" fillId="0" borderId="1" xfId="0" applyNumberFormat="1" applyFont="1" applyFill="1" applyBorder="1" applyAlignment="1" applyProtection="1">
      <alignment horizontal="center" vertical="center"/>
    </xf>
    <xf numFmtId="9" fontId="27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Fill="1" applyBorder="1" applyAlignment="1" applyProtection="1">
      <alignment horizontal="left" vertical="center" wrapText="1"/>
    </xf>
    <xf numFmtId="9" fontId="13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</xf>
    <xf numFmtId="9" fontId="27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justify" vertical="center" wrapText="1"/>
    </xf>
    <xf numFmtId="1" fontId="25" fillId="0" borderId="1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horizontal="justify" vertical="center" wrapText="1"/>
    </xf>
    <xf numFmtId="9" fontId="14" fillId="0" borderId="1" xfId="4" applyFont="1" applyFill="1" applyBorder="1" applyAlignment="1" applyProtection="1">
      <alignment horizontal="center" vertical="center" wrapText="1"/>
    </xf>
    <xf numFmtId="9" fontId="13" fillId="0" borderId="1" xfId="4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horizontal="justify" vertical="center" wrapText="1"/>
    </xf>
    <xf numFmtId="165" fontId="34" fillId="0" borderId="1" xfId="4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/>
    <xf numFmtId="9" fontId="34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/>
    </xf>
    <xf numFmtId="9" fontId="34" fillId="0" borderId="1" xfId="0" applyNumberFormat="1" applyFont="1" applyFill="1" applyBorder="1" applyAlignment="1" applyProtection="1">
      <alignment horizontal="center" vertical="center" wrapText="1"/>
    </xf>
    <xf numFmtId="9" fontId="33" fillId="0" borderId="1" xfId="0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0" fontId="32" fillId="6" borderId="15" xfId="4" applyNumberFormat="1" applyFont="1" applyFill="1" applyBorder="1" applyAlignment="1" applyProtection="1">
      <alignment horizontal="center" vertical="center" wrapText="1"/>
    </xf>
    <xf numFmtId="9" fontId="2" fillId="6" borderId="15" xfId="4" applyFont="1" applyFill="1" applyBorder="1" applyAlignment="1" applyProtection="1">
      <alignment horizontal="center" vertical="center" wrapText="1"/>
    </xf>
    <xf numFmtId="10" fontId="35" fillId="6" borderId="15" xfId="4" applyNumberFormat="1" applyFont="1" applyFill="1" applyBorder="1" applyAlignment="1" applyProtection="1">
      <alignment horizontal="center" vertical="center" wrapText="1"/>
    </xf>
    <xf numFmtId="0" fontId="20" fillId="6" borderId="15" xfId="0" applyFont="1" applyFill="1" applyBorder="1" applyAlignment="1" applyProtection="1">
      <alignment vertical="center" wrapText="1"/>
    </xf>
    <xf numFmtId="9" fontId="10" fillId="6" borderId="15" xfId="4" applyFont="1" applyFill="1" applyBorder="1" applyAlignment="1" applyProtection="1">
      <alignment horizontal="center" vertical="center" wrapText="1"/>
    </xf>
    <xf numFmtId="9" fontId="2" fillId="6" borderId="40" xfId="4" applyFont="1" applyFill="1" applyBorder="1" applyAlignment="1" applyProtection="1">
      <alignment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justify" vertical="center" wrapText="1"/>
      <protection locked="0"/>
    </xf>
    <xf numFmtId="9" fontId="25" fillId="0" borderId="1" xfId="4" applyNumberFormat="1" applyFont="1" applyFill="1" applyBorder="1" applyAlignment="1" applyProtection="1">
      <alignment horizontal="center" vertical="center" wrapText="1"/>
    </xf>
    <xf numFmtId="9" fontId="25" fillId="0" borderId="1" xfId="4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9" fontId="25" fillId="0" borderId="1" xfId="4" applyNumberFormat="1" applyFont="1" applyFill="1" applyBorder="1" applyAlignment="1">
      <alignment horizontal="center" vertical="center" wrapText="1"/>
    </xf>
    <xf numFmtId="1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1" xfId="4" applyFont="1" applyFill="1" applyBorder="1" applyAlignment="1">
      <alignment horizontal="center" vertical="center" wrapText="1"/>
    </xf>
    <xf numFmtId="9" fontId="14" fillId="0" borderId="1" xfId="4" applyNumberFormat="1" applyFont="1" applyFill="1" applyBorder="1" applyAlignment="1" applyProtection="1">
      <alignment horizontal="center" vertical="center" wrapText="1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4" applyNumberFormat="1" applyFont="1" applyFill="1" applyBorder="1" applyAlignment="1" applyProtection="1">
      <alignment horizontal="center" vertical="center" wrapText="1"/>
    </xf>
    <xf numFmtId="1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 applyProtection="1">
      <alignment horizontal="justify" vertical="center" wrapText="1"/>
      <protection locked="0"/>
    </xf>
    <xf numFmtId="0" fontId="25" fillId="0" borderId="1" xfId="0" applyFont="1" applyFill="1" applyBorder="1" applyAlignment="1" applyProtection="1">
      <alignment horizontal="left" vertical="top" wrapText="1"/>
      <protection locked="0"/>
    </xf>
    <xf numFmtId="1" fontId="34" fillId="0" borderId="1" xfId="0" applyNumberFormat="1" applyFont="1" applyFill="1" applyBorder="1" applyAlignment="1" applyProtection="1">
      <alignment horizontal="center" vertical="center" wrapText="1"/>
    </xf>
    <xf numFmtId="1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9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left" vertical="center" wrapText="1"/>
      <protection locked="0"/>
    </xf>
    <xf numFmtId="9" fontId="34" fillId="0" borderId="1" xfId="4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horizontal="justify" vertical="center" wrapText="1"/>
      <protection locked="0"/>
    </xf>
    <xf numFmtId="9" fontId="34" fillId="0" borderId="1" xfId="4" applyNumberFormat="1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right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22" fontId="30" fillId="23" borderId="12" xfId="0" applyNumberFormat="1" applyFont="1" applyFill="1" applyBorder="1" applyAlignment="1">
      <alignment horizontal="center" vertical="center"/>
    </xf>
    <xf numFmtId="22" fontId="30" fillId="23" borderId="13" xfId="0" applyNumberFormat="1" applyFont="1" applyFill="1" applyBorder="1" applyAlignment="1">
      <alignment horizontal="center" vertical="center"/>
    </xf>
    <xf numFmtId="22" fontId="30" fillId="23" borderId="7" xfId="0" applyNumberFormat="1" applyFont="1" applyFill="1" applyBorder="1" applyAlignment="1">
      <alignment horizontal="center" vertical="center"/>
    </xf>
    <xf numFmtId="0" fontId="30" fillId="10" borderId="41" xfId="0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31" fillId="19" borderId="36" xfId="0" applyFont="1" applyFill="1" applyBorder="1" applyAlignment="1" applyProtection="1">
      <alignment horizontal="center" vertical="center" wrapText="1"/>
    </xf>
    <xf numFmtId="0" fontId="0" fillId="0" borderId="37" xfId="0" applyBorder="1" applyAlignment="1"/>
    <xf numFmtId="0" fontId="1" fillId="8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8" fillId="17" borderId="39" xfId="0" applyFont="1" applyFill="1" applyBorder="1" applyAlignment="1" applyProtection="1">
      <alignment horizontal="center" vertical="center" wrapText="1"/>
    </xf>
    <xf numFmtId="0" fontId="28" fillId="17" borderId="37" xfId="0" applyFont="1" applyFill="1" applyBorder="1" applyAlignment="1" applyProtection="1">
      <alignment horizontal="center" vertical="center" wrapText="1"/>
    </xf>
    <xf numFmtId="0" fontId="28" fillId="17" borderId="26" xfId="0" applyFont="1" applyFill="1" applyBorder="1" applyAlignment="1" applyProtection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 applyProtection="1">
      <alignment horizontal="center" vertical="center" wrapText="1"/>
    </xf>
    <xf numFmtId="0" fontId="29" fillId="17" borderId="15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28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9" fillId="22" borderId="15" xfId="0" applyFont="1" applyFill="1" applyBorder="1" applyAlignment="1" applyProtection="1">
      <alignment horizontal="center" vertical="center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7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3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3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9"/>
  <sheetViews>
    <sheetView showGridLines="0" tabSelected="1" zoomScale="70" zoomScaleNormal="70" workbookViewId="0">
      <selection activeCell="D8" sqref="D8"/>
    </sheetView>
  </sheetViews>
  <sheetFormatPr baseColWidth="10" defaultColWidth="0" defaultRowHeight="15" zeroHeight="1" x14ac:dyDescent="0.25"/>
  <cols>
    <col min="1" max="1" width="23.42578125" customWidth="1"/>
    <col min="2" max="2" width="69" customWidth="1"/>
    <col min="3" max="3" width="36.42578125" customWidth="1"/>
    <col min="4" max="4" width="69.28515625" style="72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38.7109375" customWidth="1"/>
    <col min="26" max="26" width="17.7109375" customWidth="1"/>
    <col min="27" max="27" width="19.7109375" customWidth="1"/>
    <col min="28" max="29" width="16.42578125" customWidth="1"/>
    <col min="30" max="30" width="67.140625" customWidth="1"/>
    <col min="31" max="31" width="17.85546875" customWidth="1"/>
    <col min="32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 x14ac:dyDescent="0.25">
      <c r="A1" s="181" t="s">
        <v>232</v>
      </c>
      <c r="B1" s="182"/>
      <c r="C1" s="182"/>
      <c r="D1" s="182"/>
      <c r="E1" s="182"/>
      <c r="F1" s="182"/>
      <c r="G1" s="182"/>
      <c r="H1" s="183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</row>
    <row r="2" spans="1:46" ht="20.25" customHeight="1" thickBot="1" x14ac:dyDescent="0.3">
      <c r="A2" s="184" t="s">
        <v>0</v>
      </c>
      <c r="B2" s="185"/>
      <c r="C2" s="185"/>
      <c r="D2" s="185"/>
      <c r="E2" s="185"/>
      <c r="F2" s="185"/>
      <c r="G2" s="185"/>
      <c r="H2" s="18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</row>
    <row r="3" spans="1:46" ht="18" customHeight="1" x14ac:dyDescent="0.25">
      <c r="A3" s="48" t="s">
        <v>1</v>
      </c>
      <c r="B3" s="74">
        <v>2019</v>
      </c>
      <c r="C3" s="187" t="s">
        <v>2</v>
      </c>
      <c r="D3" s="188"/>
      <c r="E3" s="188"/>
      <c r="F3" s="188"/>
      <c r="G3" s="188"/>
      <c r="H3" s="189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 x14ac:dyDescent="0.25">
      <c r="A4" s="48" t="s">
        <v>3</v>
      </c>
      <c r="B4" s="74"/>
      <c r="C4" s="75" t="s">
        <v>4</v>
      </c>
      <c r="D4" s="169" t="s">
        <v>5</v>
      </c>
      <c r="E4" s="190" t="s">
        <v>6</v>
      </c>
      <c r="F4" s="190"/>
      <c r="G4" s="190"/>
      <c r="H4" s="191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2" customHeight="1" x14ac:dyDescent="0.25">
      <c r="A5" s="48" t="s">
        <v>7</v>
      </c>
      <c r="B5" s="74" t="s">
        <v>235</v>
      </c>
      <c r="C5" s="95">
        <v>1</v>
      </c>
      <c r="D5" s="96">
        <v>43809</v>
      </c>
      <c r="E5" s="192" t="s">
        <v>233</v>
      </c>
      <c r="F5" s="192"/>
      <c r="G5" s="192"/>
      <c r="H5" s="193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 x14ac:dyDescent="0.25">
      <c r="A6" s="48"/>
      <c r="B6" s="74"/>
      <c r="C6" s="95">
        <v>2</v>
      </c>
      <c r="D6" s="96">
        <v>43550</v>
      </c>
      <c r="E6" s="192" t="s">
        <v>234</v>
      </c>
      <c r="F6" s="192"/>
      <c r="G6" s="192"/>
      <c r="H6" s="193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"/>
      <c r="AQ6" s="21"/>
      <c r="AR6" s="21"/>
      <c r="AS6" s="21"/>
      <c r="AT6" s="21"/>
    </row>
    <row r="7" spans="1:46" ht="77.25" customHeight="1" x14ac:dyDescent="0.25">
      <c r="A7" s="166"/>
      <c r="B7" s="167"/>
      <c r="C7" s="95">
        <v>3</v>
      </c>
      <c r="D7" s="96">
        <v>43578</v>
      </c>
      <c r="E7" s="192" t="s">
        <v>264</v>
      </c>
      <c r="F7" s="192"/>
      <c r="G7" s="192"/>
      <c r="H7" s="193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</row>
    <row r="8" spans="1:46" ht="72" customHeight="1" thickBot="1" x14ac:dyDescent="0.3">
      <c r="A8" s="168"/>
      <c r="B8" s="170"/>
      <c r="C8" s="171">
        <v>4</v>
      </c>
      <c r="D8" s="96">
        <v>43675</v>
      </c>
      <c r="E8" s="192" t="s">
        <v>293</v>
      </c>
      <c r="F8" s="192"/>
      <c r="G8" s="192"/>
      <c r="H8" s="193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</row>
    <row r="9" spans="1:46" ht="30" customHeight="1" x14ac:dyDescent="0.25">
      <c r="A9" s="2"/>
      <c r="B9" s="2"/>
      <c r="C9" s="2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94"/>
      <c r="U9" s="9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</row>
    <row r="10" spans="1:46" ht="35.25" customHeight="1" x14ac:dyDescent="0.25">
      <c r="A10" s="3"/>
      <c r="B10" s="1"/>
      <c r="C10" s="1"/>
      <c r="D10" s="241"/>
      <c r="E10" s="241"/>
      <c r="F10" s="241"/>
      <c r="G10" s="241"/>
      <c r="H10" s="241"/>
      <c r="I10" s="241"/>
      <c r="J10" s="241"/>
      <c r="K10" s="241"/>
      <c r="L10" s="177"/>
      <c r="M10" s="177"/>
      <c r="N10" s="177"/>
      <c r="O10" s="177"/>
      <c r="P10" s="91"/>
      <c r="Q10" s="91"/>
      <c r="R10" s="91"/>
      <c r="S10" s="91"/>
      <c r="T10" s="91"/>
      <c r="U10" s="91"/>
      <c r="V10" s="177"/>
      <c r="W10" s="177"/>
      <c r="X10" s="92"/>
      <c r="Y10" s="92"/>
      <c r="Z10" s="92"/>
      <c r="AA10" s="177"/>
      <c r="AB10" s="177"/>
      <c r="AC10" s="92"/>
      <c r="AD10" s="92"/>
      <c r="AE10" s="92"/>
      <c r="AF10" s="177"/>
      <c r="AG10" s="177"/>
      <c r="AH10" s="92"/>
      <c r="AI10" s="92"/>
      <c r="AJ10" s="92"/>
      <c r="AK10" s="177"/>
      <c r="AL10" s="177"/>
      <c r="AM10" s="92"/>
      <c r="AN10" s="92"/>
      <c r="AO10" s="92"/>
      <c r="AP10" s="177"/>
      <c r="AQ10" s="177"/>
      <c r="AR10" s="177"/>
      <c r="AS10" s="92"/>
      <c r="AT10" s="92"/>
    </row>
    <row r="11" spans="1:46" ht="33.75" customHeight="1" thickBot="1" x14ac:dyDescent="0.3">
      <c r="A11" s="1"/>
      <c r="B11" s="1"/>
      <c r="C11" s="1"/>
      <c r="D11" s="6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</row>
    <row r="12" spans="1:46" ht="15" customHeight="1" x14ac:dyDescent="0.25">
      <c r="A12" s="207" t="s">
        <v>8</v>
      </c>
      <c r="B12" s="208"/>
      <c r="C12" s="65"/>
      <c r="D12" s="242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0" t="s">
        <v>9</v>
      </c>
      <c r="W12" s="240"/>
      <c r="X12" s="240"/>
      <c r="Y12" s="240"/>
      <c r="Z12" s="240"/>
      <c r="AA12" s="179" t="s">
        <v>9</v>
      </c>
      <c r="AB12" s="179"/>
      <c r="AC12" s="179"/>
      <c r="AD12" s="179"/>
      <c r="AE12" s="179"/>
      <c r="AF12" s="240" t="s">
        <v>9</v>
      </c>
      <c r="AG12" s="240"/>
      <c r="AH12" s="240"/>
      <c r="AI12" s="240"/>
      <c r="AJ12" s="240"/>
      <c r="AK12" s="237" t="s">
        <v>9</v>
      </c>
      <c r="AL12" s="237"/>
      <c r="AM12" s="237"/>
      <c r="AN12" s="237"/>
      <c r="AO12" s="237"/>
      <c r="AP12" s="239" t="s">
        <v>9</v>
      </c>
      <c r="AQ12" s="239"/>
      <c r="AR12" s="239"/>
      <c r="AS12" s="239"/>
      <c r="AT12" s="239"/>
    </row>
    <row r="13" spans="1:46" ht="15.75" customHeight="1" thickBot="1" x14ac:dyDescent="0.3">
      <c r="A13" s="209"/>
      <c r="B13" s="210"/>
      <c r="C13" s="66"/>
      <c r="D13" s="244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178" t="s">
        <v>10</v>
      </c>
      <c r="W13" s="178"/>
      <c r="X13" s="178"/>
      <c r="Y13" s="178"/>
      <c r="Z13" s="178"/>
      <c r="AA13" s="179" t="s">
        <v>11</v>
      </c>
      <c r="AB13" s="179"/>
      <c r="AC13" s="179"/>
      <c r="AD13" s="179"/>
      <c r="AE13" s="179"/>
      <c r="AF13" s="178" t="s">
        <v>12</v>
      </c>
      <c r="AG13" s="178"/>
      <c r="AH13" s="178"/>
      <c r="AI13" s="178"/>
      <c r="AJ13" s="178"/>
      <c r="AK13" s="237" t="s">
        <v>13</v>
      </c>
      <c r="AL13" s="237"/>
      <c r="AM13" s="237"/>
      <c r="AN13" s="237"/>
      <c r="AO13" s="237"/>
      <c r="AP13" s="238" t="s">
        <v>14</v>
      </c>
      <c r="AQ13" s="238"/>
      <c r="AR13" s="238"/>
      <c r="AS13" s="238"/>
      <c r="AT13" s="238"/>
    </row>
    <row r="14" spans="1:46" ht="15" customHeight="1" thickBot="1" x14ac:dyDescent="0.3">
      <c r="A14" s="211"/>
      <c r="B14" s="212"/>
      <c r="C14" s="84"/>
      <c r="D14" s="216" t="s">
        <v>15</v>
      </c>
      <c r="E14" s="217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8"/>
      <c r="T14" s="90"/>
      <c r="U14" s="90"/>
      <c r="V14" s="204"/>
      <c r="W14" s="204"/>
      <c r="X14" s="229" t="s">
        <v>16</v>
      </c>
      <c r="Y14" s="204" t="s">
        <v>17</v>
      </c>
      <c r="Z14" s="204" t="s">
        <v>18</v>
      </c>
      <c r="AA14" s="199"/>
      <c r="AB14" s="199"/>
      <c r="AC14" s="199" t="s">
        <v>16</v>
      </c>
      <c r="AD14" s="199" t="s">
        <v>17</v>
      </c>
      <c r="AE14" s="199" t="s">
        <v>18</v>
      </c>
      <c r="AF14" s="204"/>
      <c r="AG14" s="204"/>
      <c r="AH14" s="204" t="s">
        <v>16</v>
      </c>
      <c r="AI14" s="204" t="s">
        <v>17</v>
      </c>
      <c r="AJ14" s="204" t="s">
        <v>18</v>
      </c>
      <c r="AK14" s="232"/>
      <c r="AL14" s="232"/>
      <c r="AM14" s="232" t="s">
        <v>16</v>
      </c>
      <c r="AN14" s="232" t="s">
        <v>17</v>
      </c>
      <c r="AO14" s="232" t="s">
        <v>18</v>
      </c>
      <c r="AP14" s="231" t="s">
        <v>19</v>
      </c>
      <c r="AQ14" s="231"/>
      <c r="AR14" s="231"/>
      <c r="AS14" s="231" t="s">
        <v>16</v>
      </c>
      <c r="AT14" s="235" t="s">
        <v>20</v>
      </c>
    </row>
    <row r="15" spans="1:46" ht="43.5" customHeight="1" thickBot="1" x14ac:dyDescent="0.3">
      <c r="A15" s="62" t="s">
        <v>21</v>
      </c>
      <c r="B15" s="63" t="s">
        <v>22</v>
      </c>
      <c r="C15" s="196" t="s">
        <v>23</v>
      </c>
      <c r="D15" s="73" t="s">
        <v>24</v>
      </c>
      <c r="E15" s="67" t="s">
        <v>25</v>
      </c>
      <c r="F15" s="53" t="s">
        <v>26</v>
      </c>
      <c r="G15" s="4" t="s">
        <v>27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  <c r="N15" s="4" t="s">
        <v>34</v>
      </c>
      <c r="O15" s="4" t="s">
        <v>35</v>
      </c>
      <c r="P15" s="4" t="s">
        <v>36</v>
      </c>
      <c r="Q15" s="4" t="s">
        <v>37</v>
      </c>
      <c r="R15" s="4" t="s">
        <v>38</v>
      </c>
      <c r="S15" s="4" t="s">
        <v>39</v>
      </c>
      <c r="T15" s="4" t="s">
        <v>40</v>
      </c>
      <c r="U15" s="4" t="s">
        <v>41</v>
      </c>
      <c r="V15" s="89" t="s">
        <v>42</v>
      </c>
      <c r="W15" s="89" t="s">
        <v>43</v>
      </c>
      <c r="X15" s="230"/>
      <c r="Y15" s="219"/>
      <c r="Z15" s="219"/>
      <c r="AA15" s="88" t="s">
        <v>42</v>
      </c>
      <c r="AB15" s="88" t="s">
        <v>43</v>
      </c>
      <c r="AC15" s="200"/>
      <c r="AD15" s="200"/>
      <c r="AE15" s="200"/>
      <c r="AF15" s="89" t="s">
        <v>42</v>
      </c>
      <c r="AG15" s="89" t="s">
        <v>43</v>
      </c>
      <c r="AH15" s="219"/>
      <c r="AI15" s="219"/>
      <c r="AJ15" s="219"/>
      <c r="AK15" s="87" t="s">
        <v>42</v>
      </c>
      <c r="AL15" s="87" t="s">
        <v>43</v>
      </c>
      <c r="AM15" s="233"/>
      <c r="AN15" s="233"/>
      <c r="AO15" s="233"/>
      <c r="AP15" s="93" t="s">
        <v>27</v>
      </c>
      <c r="AQ15" s="93" t="s">
        <v>42</v>
      </c>
      <c r="AR15" s="93" t="s">
        <v>43</v>
      </c>
      <c r="AS15" s="234"/>
      <c r="AT15" s="236"/>
    </row>
    <row r="16" spans="1:46" x14ac:dyDescent="0.25">
      <c r="A16" s="60"/>
      <c r="B16" s="61"/>
      <c r="C16" s="196"/>
      <c r="D16" s="76" t="s">
        <v>44</v>
      </c>
      <c r="E16" s="68"/>
      <c r="F16" s="54" t="s">
        <v>44</v>
      </c>
      <c r="G16" s="45" t="s">
        <v>44</v>
      </c>
      <c r="H16" s="45" t="s">
        <v>44</v>
      </c>
      <c r="I16" s="45" t="s">
        <v>44</v>
      </c>
      <c r="J16" s="45" t="s">
        <v>44</v>
      </c>
      <c r="K16" s="45" t="s">
        <v>44</v>
      </c>
      <c r="L16" s="46" t="s">
        <v>44</v>
      </c>
      <c r="M16" s="46" t="s">
        <v>44</v>
      </c>
      <c r="N16" s="46" t="s">
        <v>44</v>
      </c>
      <c r="O16" s="46" t="s">
        <v>44</v>
      </c>
      <c r="P16" s="45" t="s">
        <v>44</v>
      </c>
      <c r="Q16" s="45" t="s">
        <v>44</v>
      </c>
      <c r="R16" s="45" t="s">
        <v>44</v>
      </c>
      <c r="S16" s="45" t="s">
        <v>44</v>
      </c>
      <c r="T16" s="45"/>
      <c r="U16" s="45"/>
      <c r="V16" s="55" t="s">
        <v>44</v>
      </c>
      <c r="W16" s="55"/>
      <c r="X16" s="56" t="s">
        <v>44</v>
      </c>
      <c r="Y16" s="55" t="s">
        <v>44</v>
      </c>
      <c r="Z16" s="55" t="s">
        <v>44</v>
      </c>
      <c r="AA16" s="5" t="s">
        <v>44</v>
      </c>
      <c r="AB16" s="5" t="s">
        <v>44</v>
      </c>
      <c r="AC16" s="5" t="s">
        <v>44</v>
      </c>
      <c r="AD16" s="5" t="s">
        <v>44</v>
      </c>
      <c r="AE16" s="5" t="s">
        <v>44</v>
      </c>
      <c r="AF16" s="55" t="s">
        <v>44</v>
      </c>
      <c r="AG16" s="55" t="s">
        <v>44</v>
      </c>
      <c r="AH16" s="55"/>
      <c r="AI16" s="55" t="s">
        <v>44</v>
      </c>
      <c r="AJ16" s="55" t="s">
        <v>44</v>
      </c>
      <c r="AK16" s="57" t="s">
        <v>44</v>
      </c>
      <c r="AL16" s="57" t="s">
        <v>44</v>
      </c>
      <c r="AM16" s="57" t="s">
        <v>44</v>
      </c>
      <c r="AN16" s="57" t="s">
        <v>44</v>
      </c>
      <c r="AO16" s="57" t="s">
        <v>44</v>
      </c>
      <c r="AP16" s="58" t="s">
        <v>44</v>
      </c>
      <c r="AQ16" s="58"/>
      <c r="AR16" s="58" t="s">
        <v>44</v>
      </c>
      <c r="AS16" s="58" t="s">
        <v>44</v>
      </c>
      <c r="AT16" s="59" t="s">
        <v>44</v>
      </c>
    </row>
    <row r="17" spans="1:46" s="78" customFormat="1" ht="93" customHeight="1" x14ac:dyDescent="0.25">
      <c r="A17" s="80">
        <v>1</v>
      </c>
      <c r="B17" s="97" t="s">
        <v>45</v>
      </c>
      <c r="C17" s="97" t="s">
        <v>46</v>
      </c>
      <c r="D17" s="98" t="s">
        <v>47</v>
      </c>
      <c r="E17" s="99">
        <v>0.05</v>
      </c>
      <c r="F17" s="100" t="s">
        <v>48</v>
      </c>
      <c r="G17" s="98" t="s">
        <v>49</v>
      </c>
      <c r="H17" s="98" t="s">
        <v>50</v>
      </c>
      <c r="I17" s="99" t="s">
        <v>51</v>
      </c>
      <c r="J17" s="100" t="s">
        <v>52</v>
      </c>
      <c r="K17" s="100" t="s">
        <v>53</v>
      </c>
      <c r="L17" s="101">
        <v>0</v>
      </c>
      <c r="M17" s="102">
        <v>0.1</v>
      </c>
      <c r="N17" s="101">
        <v>0</v>
      </c>
      <c r="O17" s="101">
        <v>0</v>
      </c>
      <c r="P17" s="103">
        <f>SUM(L17:O17)</f>
        <v>0.1</v>
      </c>
      <c r="Q17" s="101" t="s">
        <v>54</v>
      </c>
      <c r="R17" s="98" t="s">
        <v>55</v>
      </c>
      <c r="S17" s="98" t="s">
        <v>56</v>
      </c>
      <c r="T17" s="104" t="s">
        <v>57</v>
      </c>
      <c r="U17" s="79"/>
      <c r="V17" s="111">
        <f>L17</f>
        <v>0</v>
      </c>
      <c r="W17" s="142"/>
      <c r="X17" s="118" t="s">
        <v>238</v>
      </c>
      <c r="Y17" s="118" t="s">
        <v>238</v>
      </c>
      <c r="Z17" s="118" t="s">
        <v>238</v>
      </c>
      <c r="AA17" s="144">
        <f>M17</f>
        <v>0.1</v>
      </c>
      <c r="AB17" s="145">
        <v>0</v>
      </c>
      <c r="AC17" s="118">
        <f>AB17/AA17</f>
        <v>0</v>
      </c>
      <c r="AD17" s="79" t="s">
        <v>267</v>
      </c>
      <c r="AE17" s="79" t="s">
        <v>268</v>
      </c>
      <c r="AF17" s="111">
        <f>N17</f>
        <v>0</v>
      </c>
      <c r="AG17" s="142"/>
      <c r="AH17" s="118" t="s">
        <v>238</v>
      </c>
      <c r="AI17" s="79"/>
      <c r="AJ17" s="79"/>
      <c r="AK17" s="111">
        <f>O17</f>
        <v>0</v>
      </c>
      <c r="AL17" s="142"/>
      <c r="AM17" s="118" t="s">
        <v>238</v>
      </c>
      <c r="AN17" s="146"/>
      <c r="AO17" s="79"/>
      <c r="AP17" s="104" t="str">
        <f>G17</f>
        <v>Porcentaje de incremento de la participación de los Ciudadanos en la Audiencia de Rendición de Cuentas</v>
      </c>
      <c r="AQ17" s="111">
        <f>P17</f>
        <v>0.1</v>
      </c>
      <c r="AR17" s="147"/>
      <c r="AS17" s="118">
        <f>AR17/AQ17</f>
        <v>0</v>
      </c>
      <c r="AT17" s="146"/>
    </row>
    <row r="18" spans="1:46" s="78" customFormat="1" ht="93" customHeight="1" x14ac:dyDescent="0.25">
      <c r="A18" s="80">
        <v>2</v>
      </c>
      <c r="B18" s="97" t="s">
        <v>45</v>
      </c>
      <c r="C18" s="97" t="s">
        <v>46</v>
      </c>
      <c r="D18" s="98" t="s">
        <v>58</v>
      </c>
      <c r="E18" s="99">
        <v>0.12</v>
      </c>
      <c r="F18" s="100" t="s">
        <v>48</v>
      </c>
      <c r="G18" s="98" t="s">
        <v>59</v>
      </c>
      <c r="H18" s="98" t="s">
        <v>60</v>
      </c>
      <c r="I18" s="105">
        <v>0.22600000000000001</v>
      </c>
      <c r="J18" s="100" t="s">
        <v>61</v>
      </c>
      <c r="K18" s="100" t="s">
        <v>62</v>
      </c>
      <c r="L18" s="101">
        <v>0</v>
      </c>
      <c r="M18" s="102">
        <v>0.4</v>
      </c>
      <c r="N18" s="102">
        <v>0.55000000000000004</v>
      </c>
      <c r="O18" s="102">
        <v>0.65</v>
      </c>
      <c r="P18" s="103">
        <f>+O18</f>
        <v>0.65</v>
      </c>
      <c r="Q18" s="101" t="s">
        <v>63</v>
      </c>
      <c r="R18" s="98" t="s">
        <v>64</v>
      </c>
      <c r="S18" s="98" t="s">
        <v>56</v>
      </c>
      <c r="T18" s="104" t="s">
        <v>65</v>
      </c>
      <c r="U18" s="79"/>
      <c r="V18" s="111">
        <f t="shared" ref="V18:V33" si="0">L18</f>
        <v>0</v>
      </c>
      <c r="W18" s="148">
        <v>0.32800000000000001</v>
      </c>
      <c r="X18" s="118" t="s">
        <v>239</v>
      </c>
      <c r="Y18" s="143" t="s">
        <v>259</v>
      </c>
      <c r="Z18" s="143" t="s">
        <v>260</v>
      </c>
      <c r="AA18" s="144">
        <f t="shared" ref="AA18:AA32" si="1">M18</f>
        <v>0.4</v>
      </c>
      <c r="AB18" s="149">
        <v>0.26100000000000001</v>
      </c>
      <c r="AC18" s="118">
        <f>AB18/AA18</f>
        <v>0.65249999999999997</v>
      </c>
      <c r="AD18" s="79" t="s">
        <v>292</v>
      </c>
      <c r="AE18" s="79" t="s">
        <v>269</v>
      </c>
      <c r="AF18" s="111">
        <f t="shared" ref="AF18:AF33" si="2">N18</f>
        <v>0.55000000000000004</v>
      </c>
      <c r="AG18" s="79"/>
      <c r="AH18" s="118">
        <f>AG18/AF18</f>
        <v>0</v>
      </c>
      <c r="AI18" s="79"/>
      <c r="AJ18" s="79"/>
      <c r="AK18" s="111">
        <f t="shared" ref="AK18:AK33" si="3">O18</f>
        <v>0.65</v>
      </c>
      <c r="AL18" s="142"/>
      <c r="AM18" s="118">
        <f>AL18/AK18</f>
        <v>0</v>
      </c>
      <c r="AN18" s="146"/>
      <c r="AO18" s="79"/>
      <c r="AP18" s="104" t="str">
        <f t="shared" ref="AP18:AP33" si="4">G18</f>
        <v>Porcentaje de Avance en el Cumplimiento Fisico del Plan de Desarrollo Local</v>
      </c>
      <c r="AQ18" s="111">
        <f t="shared" ref="AQ18:AQ33" si="5">P18</f>
        <v>0.65</v>
      </c>
      <c r="AR18" s="150"/>
      <c r="AS18" s="118">
        <f t="shared" ref="AS18:AS33" si="6">AR18/AQ18</f>
        <v>0</v>
      </c>
      <c r="AT18" s="146"/>
    </row>
    <row r="19" spans="1:46" s="78" customFormat="1" ht="77.25" customHeight="1" x14ac:dyDescent="0.25">
      <c r="A19" s="80">
        <v>3</v>
      </c>
      <c r="B19" s="97" t="s">
        <v>66</v>
      </c>
      <c r="C19" s="97" t="s">
        <v>67</v>
      </c>
      <c r="D19" s="98" t="s">
        <v>68</v>
      </c>
      <c r="E19" s="99">
        <v>0.08</v>
      </c>
      <c r="F19" s="104" t="s">
        <v>48</v>
      </c>
      <c r="G19" s="97" t="s">
        <v>69</v>
      </c>
      <c r="H19" s="97" t="s">
        <v>70</v>
      </c>
      <c r="I19" s="106" t="s">
        <v>71</v>
      </c>
      <c r="J19" s="104" t="s">
        <v>61</v>
      </c>
      <c r="K19" s="104" t="s">
        <v>72</v>
      </c>
      <c r="L19" s="101">
        <v>0</v>
      </c>
      <c r="M19" s="102">
        <v>0.5</v>
      </c>
      <c r="N19" s="102">
        <v>0</v>
      </c>
      <c r="O19" s="102">
        <v>0.95</v>
      </c>
      <c r="P19" s="107">
        <v>0.95</v>
      </c>
      <c r="Q19" s="101" t="s">
        <v>73</v>
      </c>
      <c r="R19" s="97" t="s">
        <v>74</v>
      </c>
      <c r="S19" s="98" t="s">
        <v>56</v>
      </c>
      <c r="T19" s="104" t="s">
        <v>74</v>
      </c>
      <c r="U19" s="79"/>
      <c r="V19" s="111">
        <f t="shared" si="0"/>
        <v>0</v>
      </c>
      <c r="W19" s="148"/>
      <c r="X19" s="118" t="s">
        <v>238</v>
      </c>
      <c r="Y19" s="118" t="s">
        <v>238</v>
      </c>
      <c r="Z19" s="118" t="s">
        <v>238</v>
      </c>
      <c r="AA19" s="144">
        <f t="shared" si="1"/>
        <v>0.5</v>
      </c>
      <c r="AB19" s="149">
        <v>0.34920000000000001</v>
      </c>
      <c r="AC19" s="118">
        <f t="shared" ref="AC19:AC28" si="7">AB19/AA19</f>
        <v>0.69840000000000002</v>
      </c>
      <c r="AD19" s="79" t="s">
        <v>270</v>
      </c>
      <c r="AE19" s="79" t="s">
        <v>74</v>
      </c>
      <c r="AF19" s="111">
        <f t="shared" si="2"/>
        <v>0</v>
      </c>
      <c r="AG19" s="142"/>
      <c r="AH19" s="118" t="s">
        <v>238</v>
      </c>
      <c r="AI19" s="79"/>
      <c r="AJ19" s="79"/>
      <c r="AK19" s="111">
        <f t="shared" si="3"/>
        <v>0.95</v>
      </c>
      <c r="AL19" s="142"/>
      <c r="AM19" s="118">
        <f t="shared" ref="AM19:AM28" si="8">AL19/AK19</f>
        <v>0</v>
      </c>
      <c r="AN19" s="146"/>
      <c r="AO19" s="79"/>
      <c r="AP19" s="104" t="str">
        <f t="shared" si="4"/>
        <v>Porcentaje de Compromisos de la vigencia 2019</v>
      </c>
      <c r="AQ19" s="111">
        <f t="shared" si="5"/>
        <v>0.95</v>
      </c>
      <c r="AR19" s="147"/>
      <c r="AS19" s="118">
        <f t="shared" si="6"/>
        <v>0</v>
      </c>
      <c r="AT19" s="146"/>
    </row>
    <row r="20" spans="1:46" s="78" customFormat="1" ht="81.75" customHeight="1" x14ac:dyDescent="0.25">
      <c r="A20" s="80">
        <v>4</v>
      </c>
      <c r="B20" s="97" t="s">
        <v>66</v>
      </c>
      <c r="C20" s="97" t="s">
        <v>67</v>
      </c>
      <c r="D20" s="98" t="s">
        <v>75</v>
      </c>
      <c r="E20" s="99">
        <v>0.08</v>
      </c>
      <c r="F20" s="104" t="s">
        <v>76</v>
      </c>
      <c r="G20" s="97" t="s">
        <v>77</v>
      </c>
      <c r="H20" s="97" t="s">
        <v>78</v>
      </c>
      <c r="I20" s="106" t="s">
        <v>79</v>
      </c>
      <c r="J20" s="104" t="s">
        <v>61</v>
      </c>
      <c r="K20" s="104" t="s">
        <v>80</v>
      </c>
      <c r="L20" s="101">
        <v>0</v>
      </c>
      <c r="M20" s="102">
        <v>0.05</v>
      </c>
      <c r="N20" s="102">
        <v>0.2</v>
      </c>
      <c r="O20" s="102">
        <v>0.4</v>
      </c>
      <c r="P20" s="103">
        <v>0.4</v>
      </c>
      <c r="Q20" s="101" t="s">
        <v>73</v>
      </c>
      <c r="R20" s="97" t="s">
        <v>74</v>
      </c>
      <c r="S20" s="98" t="s">
        <v>56</v>
      </c>
      <c r="T20" s="104" t="s">
        <v>74</v>
      </c>
      <c r="U20" s="79"/>
      <c r="V20" s="111">
        <f t="shared" si="0"/>
        <v>0</v>
      </c>
      <c r="W20" s="79"/>
      <c r="X20" s="118" t="s">
        <v>238</v>
      </c>
      <c r="Y20" s="118" t="s">
        <v>238</v>
      </c>
      <c r="Z20" s="118" t="s">
        <v>238</v>
      </c>
      <c r="AA20" s="144">
        <f t="shared" si="1"/>
        <v>0.05</v>
      </c>
      <c r="AB20" s="149">
        <v>8.1600000000000006E-2</v>
      </c>
      <c r="AC20" s="118">
        <v>1</v>
      </c>
      <c r="AD20" s="79" t="s">
        <v>271</v>
      </c>
      <c r="AE20" s="79" t="s">
        <v>74</v>
      </c>
      <c r="AF20" s="111">
        <f t="shared" si="2"/>
        <v>0.2</v>
      </c>
      <c r="AG20" s="79"/>
      <c r="AH20" s="118">
        <f>AG20/AF20</f>
        <v>0</v>
      </c>
      <c r="AI20" s="79"/>
      <c r="AJ20" s="79"/>
      <c r="AK20" s="111">
        <f t="shared" si="3"/>
        <v>0.4</v>
      </c>
      <c r="AL20" s="142"/>
      <c r="AM20" s="118">
        <f t="shared" si="8"/>
        <v>0</v>
      </c>
      <c r="AN20" s="146"/>
      <c r="AO20" s="79"/>
      <c r="AP20" s="104" t="str">
        <f t="shared" si="4"/>
        <v>Porcentaje de Giros de la Vigencia 2019</v>
      </c>
      <c r="AQ20" s="111">
        <f t="shared" si="5"/>
        <v>0.4</v>
      </c>
      <c r="AR20" s="150"/>
      <c r="AS20" s="118">
        <f t="shared" si="6"/>
        <v>0</v>
      </c>
      <c r="AT20" s="146"/>
    </row>
    <row r="21" spans="1:46" s="78" customFormat="1" ht="101.25" customHeight="1" x14ac:dyDescent="0.25">
      <c r="A21" s="80">
        <v>5</v>
      </c>
      <c r="B21" s="97" t="s">
        <v>66</v>
      </c>
      <c r="C21" s="97" t="s">
        <v>67</v>
      </c>
      <c r="D21" s="98" t="s">
        <v>257</v>
      </c>
      <c r="E21" s="99">
        <v>0.05</v>
      </c>
      <c r="F21" s="104" t="s">
        <v>76</v>
      </c>
      <c r="G21" s="97" t="s">
        <v>81</v>
      </c>
      <c r="H21" s="97" t="s">
        <v>82</v>
      </c>
      <c r="I21" s="106" t="s">
        <v>83</v>
      </c>
      <c r="J21" s="104" t="s">
        <v>61</v>
      </c>
      <c r="K21" s="104" t="s">
        <v>80</v>
      </c>
      <c r="L21" s="102">
        <v>0.05</v>
      </c>
      <c r="M21" s="102">
        <v>0.2</v>
      </c>
      <c r="N21" s="102">
        <v>0.4</v>
      </c>
      <c r="O21" s="102">
        <v>0.5</v>
      </c>
      <c r="P21" s="103">
        <v>0.5</v>
      </c>
      <c r="Q21" s="101" t="s">
        <v>73</v>
      </c>
      <c r="R21" s="97" t="s">
        <v>74</v>
      </c>
      <c r="S21" s="98" t="s">
        <v>56</v>
      </c>
      <c r="T21" s="104" t="s">
        <v>74</v>
      </c>
      <c r="U21" s="79"/>
      <c r="V21" s="111">
        <f t="shared" si="0"/>
        <v>0.05</v>
      </c>
      <c r="W21" s="148">
        <v>0.56120000000000003</v>
      </c>
      <c r="X21" s="151">
        <v>1</v>
      </c>
      <c r="Y21" s="143" t="s">
        <v>244</v>
      </c>
      <c r="Z21" s="143" t="s">
        <v>74</v>
      </c>
      <c r="AA21" s="144">
        <f t="shared" si="1"/>
        <v>0.2</v>
      </c>
      <c r="AB21" s="149">
        <v>0.19070000000000001</v>
      </c>
      <c r="AC21" s="118">
        <f>AB21/AA21</f>
        <v>0.95350000000000001</v>
      </c>
      <c r="AD21" s="79" t="s">
        <v>272</v>
      </c>
      <c r="AE21" s="79" t="s">
        <v>74</v>
      </c>
      <c r="AF21" s="111">
        <f t="shared" si="2"/>
        <v>0.4</v>
      </c>
      <c r="AG21" s="79"/>
      <c r="AH21" s="118">
        <f t="shared" ref="AH21:AH22" si="9">AG21/AF21</f>
        <v>0</v>
      </c>
      <c r="AI21" s="79"/>
      <c r="AJ21" s="79"/>
      <c r="AK21" s="111">
        <f t="shared" si="3"/>
        <v>0.5</v>
      </c>
      <c r="AL21" s="142"/>
      <c r="AM21" s="118">
        <f t="shared" si="8"/>
        <v>0</v>
      </c>
      <c r="AN21" s="146"/>
      <c r="AO21" s="79"/>
      <c r="AP21" s="104" t="str">
        <f t="shared" si="4"/>
        <v>Porcentaje de Giros de Obligaciones por Pagar 2017 y anteirores</v>
      </c>
      <c r="AQ21" s="111">
        <f t="shared" si="5"/>
        <v>0.5</v>
      </c>
      <c r="AR21" s="150"/>
      <c r="AS21" s="118">
        <f t="shared" si="6"/>
        <v>0</v>
      </c>
      <c r="AT21" s="146"/>
    </row>
    <row r="22" spans="1:46" s="78" customFormat="1" ht="75" customHeight="1" x14ac:dyDescent="0.25">
      <c r="A22" s="80">
        <v>6</v>
      </c>
      <c r="B22" s="97" t="s">
        <v>66</v>
      </c>
      <c r="C22" s="97" t="s">
        <v>67</v>
      </c>
      <c r="D22" s="98" t="s">
        <v>258</v>
      </c>
      <c r="E22" s="99">
        <v>0.05</v>
      </c>
      <c r="F22" s="104" t="s">
        <v>76</v>
      </c>
      <c r="G22" s="97" t="s">
        <v>84</v>
      </c>
      <c r="H22" s="97" t="s">
        <v>85</v>
      </c>
      <c r="I22" s="106" t="s">
        <v>86</v>
      </c>
      <c r="J22" s="104" t="s">
        <v>61</v>
      </c>
      <c r="K22" s="104" t="s">
        <v>80</v>
      </c>
      <c r="L22" s="102">
        <v>0.1</v>
      </c>
      <c r="M22" s="102">
        <v>0.2</v>
      </c>
      <c r="N22" s="102">
        <v>0.4</v>
      </c>
      <c r="O22" s="102">
        <v>0.5</v>
      </c>
      <c r="P22" s="103">
        <f>+O22</f>
        <v>0.5</v>
      </c>
      <c r="Q22" s="101" t="s">
        <v>73</v>
      </c>
      <c r="R22" s="97" t="s">
        <v>74</v>
      </c>
      <c r="S22" s="98" t="s">
        <v>56</v>
      </c>
      <c r="T22" s="104" t="s">
        <v>74</v>
      </c>
      <c r="U22" s="79"/>
      <c r="V22" s="111">
        <f t="shared" si="0"/>
        <v>0.1</v>
      </c>
      <c r="W22" s="148">
        <v>0.14680000000000001</v>
      </c>
      <c r="X22" s="118">
        <v>1</v>
      </c>
      <c r="Y22" s="143" t="s">
        <v>245</v>
      </c>
      <c r="Z22" s="143" t="s">
        <v>74</v>
      </c>
      <c r="AA22" s="144">
        <f t="shared" si="1"/>
        <v>0.2</v>
      </c>
      <c r="AB22" s="149">
        <v>0.37180000000000002</v>
      </c>
      <c r="AC22" s="118">
        <v>1</v>
      </c>
      <c r="AD22" s="79" t="s">
        <v>273</v>
      </c>
      <c r="AE22" s="79" t="s">
        <v>74</v>
      </c>
      <c r="AF22" s="111">
        <f t="shared" si="2"/>
        <v>0.4</v>
      </c>
      <c r="AG22" s="79"/>
      <c r="AH22" s="118">
        <f t="shared" si="9"/>
        <v>0</v>
      </c>
      <c r="AI22" s="79"/>
      <c r="AJ22" s="79"/>
      <c r="AK22" s="111">
        <f t="shared" si="3"/>
        <v>0.5</v>
      </c>
      <c r="AL22" s="142"/>
      <c r="AM22" s="118">
        <f t="shared" si="8"/>
        <v>0</v>
      </c>
      <c r="AN22" s="146"/>
      <c r="AO22" s="79"/>
      <c r="AP22" s="104" t="str">
        <f t="shared" si="4"/>
        <v>Porcentaje de Giros de Obligaciones por Pagar 2018</v>
      </c>
      <c r="AQ22" s="111">
        <f t="shared" si="5"/>
        <v>0.5</v>
      </c>
      <c r="AR22" s="150"/>
      <c r="AS22" s="118">
        <f t="shared" si="6"/>
        <v>0</v>
      </c>
      <c r="AT22" s="146"/>
    </row>
    <row r="23" spans="1:46" s="78" customFormat="1" ht="75" customHeight="1" x14ac:dyDescent="0.25">
      <c r="A23" s="80">
        <v>7</v>
      </c>
      <c r="B23" s="97" t="s">
        <v>87</v>
      </c>
      <c r="C23" s="97" t="s">
        <v>88</v>
      </c>
      <c r="D23" s="97" t="s">
        <v>89</v>
      </c>
      <c r="E23" s="99">
        <v>0.06</v>
      </c>
      <c r="F23" s="101" t="s">
        <v>76</v>
      </c>
      <c r="G23" s="108" t="s">
        <v>90</v>
      </c>
      <c r="H23" s="108" t="s">
        <v>91</v>
      </c>
      <c r="I23" s="109">
        <v>5878</v>
      </c>
      <c r="J23" s="104" t="s">
        <v>52</v>
      </c>
      <c r="K23" s="110" t="s">
        <v>92</v>
      </c>
      <c r="L23" s="111"/>
      <c r="M23" s="111">
        <v>0.3</v>
      </c>
      <c r="N23" s="111"/>
      <c r="O23" s="111">
        <v>0.3</v>
      </c>
      <c r="P23" s="112">
        <v>0.6</v>
      </c>
      <c r="Q23" s="104" t="s">
        <v>54</v>
      </c>
      <c r="R23" s="111" t="s">
        <v>93</v>
      </c>
      <c r="S23" s="104" t="s">
        <v>94</v>
      </c>
      <c r="T23" s="104" t="s">
        <v>93</v>
      </c>
      <c r="U23" s="79"/>
      <c r="V23" s="111">
        <f t="shared" si="0"/>
        <v>0</v>
      </c>
      <c r="W23" s="79"/>
      <c r="X23" s="118" t="s">
        <v>238</v>
      </c>
      <c r="Y23" s="118" t="s">
        <v>238</v>
      </c>
      <c r="Z23" s="118" t="s">
        <v>238</v>
      </c>
      <c r="AA23" s="144">
        <f t="shared" si="1"/>
        <v>0.3</v>
      </c>
      <c r="AB23" s="145">
        <v>0.44</v>
      </c>
      <c r="AC23" s="118">
        <v>1</v>
      </c>
      <c r="AD23" s="79" t="s">
        <v>288</v>
      </c>
      <c r="AE23" s="79" t="s">
        <v>289</v>
      </c>
      <c r="AF23" s="111">
        <f t="shared" si="2"/>
        <v>0</v>
      </c>
      <c r="AG23" s="79"/>
      <c r="AH23" s="118" t="s">
        <v>238</v>
      </c>
      <c r="AI23" s="79"/>
      <c r="AJ23" s="79"/>
      <c r="AK23" s="111">
        <f t="shared" si="3"/>
        <v>0.3</v>
      </c>
      <c r="AL23" s="142"/>
      <c r="AM23" s="118">
        <f t="shared" si="8"/>
        <v>0</v>
      </c>
      <c r="AN23" s="146"/>
      <c r="AO23" s="79"/>
      <c r="AP23" s="104" t="str">
        <f t="shared" si="4"/>
        <v>Porcentaje de impulsos procesales por los inspectores en las Localidades</v>
      </c>
      <c r="AQ23" s="111">
        <f t="shared" si="5"/>
        <v>0.6</v>
      </c>
      <c r="AR23" s="150"/>
      <c r="AS23" s="118">
        <f t="shared" si="6"/>
        <v>0</v>
      </c>
      <c r="AT23" s="146"/>
    </row>
    <row r="24" spans="1:46" s="78" customFormat="1" ht="75" customHeight="1" x14ac:dyDescent="0.25">
      <c r="A24" s="80">
        <v>8</v>
      </c>
      <c r="B24" s="97" t="s">
        <v>87</v>
      </c>
      <c r="C24" s="97" t="s">
        <v>88</v>
      </c>
      <c r="D24" s="97" t="s">
        <v>95</v>
      </c>
      <c r="E24" s="99">
        <v>0.06</v>
      </c>
      <c r="F24" s="101" t="s">
        <v>76</v>
      </c>
      <c r="G24" s="108" t="s">
        <v>90</v>
      </c>
      <c r="H24" s="108" t="s">
        <v>96</v>
      </c>
      <c r="I24" s="109">
        <v>891</v>
      </c>
      <c r="J24" s="104" t="s">
        <v>52</v>
      </c>
      <c r="K24" s="110" t="s">
        <v>92</v>
      </c>
      <c r="L24" s="111"/>
      <c r="M24" s="111">
        <v>0.3</v>
      </c>
      <c r="N24" s="111"/>
      <c r="O24" s="111">
        <v>0.3</v>
      </c>
      <c r="P24" s="112">
        <v>0.6</v>
      </c>
      <c r="Q24" s="104" t="s">
        <v>54</v>
      </c>
      <c r="R24" s="111" t="s">
        <v>93</v>
      </c>
      <c r="S24" s="104" t="s">
        <v>94</v>
      </c>
      <c r="T24" s="104" t="s">
        <v>97</v>
      </c>
      <c r="U24" s="79"/>
      <c r="V24" s="111">
        <f t="shared" si="0"/>
        <v>0</v>
      </c>
      <c r="W24" s="79"/>
      <c r="X24" s="118" t="s">
        <v>238</v>
      </c>
      <c r="Y24" s="118" t="s">
        <v>238</v>
      </c>
      <c r="Z24" s="118" t="s">
        <v>238</v>
      </c>
      <c r="AA24" s="144">
        <f t="shared" si="1"/>
        <v>0.3</v>
      </c>
      <c r="AB24" s="145">
        <v>0.5</v>
      </c>
      <c r="AC24" s="118">
        <v>1</v>
      </c>
      <c r="AD24" s="79" t="s">
        <v>291</v>
      </c>
      <c r="AE24" s="79" t="s">
        <v>290</v>
      </c>
      <c r="AF24" s="111">
        <f t="shared" si="2"/>
        <v>0</v>
      </c>
      <c r="AG24" s="79"/>
      <c r="AH24" s="118" t="s">
        <v>238</v>
      </c>
      <c r="AI24" s="79"/>
      <c r="AJ24" s="79"/>
      <c r="AK24" s="111">
        <f t="shared" si="3"/>
        <v>0.3</v>
      </c>
      <c r="AL24" s="142"/>
      <c r="AM24" s="118">
        <f t="shared" si="8"/>
        <v>0</v>
      </c>
      <c r="AN24" s="146"/>
      <c r="AO24" s="79"/>
      <c r="AP24" s="104" t="str">
        <f t="shared" si="4"/>
        <v>Porcentaje de impulsos procesales por los inspectores en las Localidades</v>
      </c>
      <c r="AQ24" s="111">
        <f t="shared" si="5"/>
        <v>0.6</v>
      </c>
      <c r="AR24" s="150"/>
      <c r="AS24" s="118">
        <f t="shared" si="6"/>
        <v>0</v>
      </c>
      <c r="AT24" s="146"/>
    </row>
    <row r="25" spans="1:46" s="78" customFormat="1" ht="97.5" customHeight="1" x14ac:dyDescent="0.25">
      <c r="A25" s="80">
        <v>9</v>
      </c>
      <c r="B25" s="97" t="s">
        <v>87</v>
      </c>
      <c r="C25" s="97" t="s">
        <v>88</v>
      </c>
      <c r="D25" s="113" t="s">
        <v>98</v>
      </c>
      <c r="E25" s="111">
        <v>0.06</v>
      </c>
      <c r="F25" s="110" t="s">
        <v>76</v>
      </c>
      <c r="G25" s="97" t="s">
        <v>99</v>
      </c>
      <c r="H25" s="97" t="s">
        <v>100</v>
      </c>
      <c r="I25" s="101">
        <v>48</v>
      </c>
      <c r="J25" s="104" t="s">
        <v>52</v>
      </c>
      <c r="K25" s="110" t="s">
        <v>101</v>
      </c>
      <c r="L25" s="114">
        <v>10</v>
      </c>
      <c r="M25" s="114">
        <v>10</v>
      </c>
      <c r="N25" s="114">
        <v>11</v>
      </c>
      <c r="O25" s="114">
        <v>11</v>
      </c>
      <c r="P25" s="115">
        <f>+SUM(L25:O25)</f>
        <v>42</v>
      </c>
      <c r="Q25" s="104" t="s">
        <v>54</v>
      </c>
      <c r="R25" s="104" t="s">
        <v>102</v>
      </c>
      <c r="S25" s="104" t="s">
        <v>94</v>
      </c>
      <c r="T25" s="110" t="s">
        <v>261</v>
      </c>
      <c r="U25" s="79"/>
      <c r="V25" s="152">
        <f t="shared" si="0"/>
        <v>10</v>
      </c>
      <c r="W25" s="79">
        <v>11</v>
      </c>
      <c r="X25" s="118">
        <v>1</v>
      </c>
      <c r="Y25" s="143" t="s">
        <v>246</v>
      </c>
      <c r="Z25" s="143" t="s">
        <v>248</v>
      </c>
      <c r="AA25" s="153">
        <f t="shared" si="1"/>
        <v>10</v>
      </c>
      <c r="AB25" s="154">
        <v>12</v>
      </c>
      <c r="AC25" s="118">
        <v>1</v>
      </c>
      <c r="AD25" s="79" t="s">
        <v>274</v>
      </c>
      <c r="AE25" s="155" t="s">
        <v>275</v>
      </c>
      <c r="AF25" s="152">
        <f t="shared" si="2"/>
        <v>11</v>
      </c>
      <c r="AG25" s="79"/>
      <c r="AH25" s="118">
        <f>AG25/AF25</f>
        <v>0</v>
      </c>
      <c r="AI25" s="79"/>
      <c r="AJ25" s="79"/>
      <c r="AK25" s="152">
        <f t="shared" si="3"/>
        <v>11</v>
      </c>
      <c r="AL25" s="142"/>
      <c r="AM25" s="118">
        <f t="shared" si="8"/>
        <v>0</v>
      </c>
      <c r="AN25" s="146"/>
      <c r="AO25" s="79"/>
      <c r="AP25" s="104" t="str">
        <f t="shared" si="4"/>
        <v>Cantidad de acciones de control u operativos en materia de económica realizados</v>
      </c>
      <c r="AQ25" s="152">
        <f t="shared" si="5"/>
        <v>42</v>
      </c>
      <c r="AR25" s="150"/>
      <c r="AS25" s="118">
        <f t="shared" si="6"/>
        <v>0</v>
      </c>
      <c r="AT25" s="146"/>
    </row>
    <row r="26" spans="1:46" s="78" customFormat="1" ht="87" customHeight="1" x14ac:dyDescent="0.25">
      <c r="A26" s="80">
        <v>10</v>
      </c>
      <c r="B26" s="97" t="s">
        <v>87</v>
      </c>
      <c r="C26" s="97" t="s">
        <v>88</v>
      </c>
      <c r="D26" s="113" t="s">
        <v>103</v>
      </c>
      <c r="E26" s="111">
        <v>0.06</v>
      </c>
      <c r="F26" s="110" t="s">
        <v>76</v>
      </c>
      <c r="G26" s="97" t="s">
        <v>104</v>
      </c>
      <c r="H26" s="97" t="s">
        <v>105</v>
      </c>
      <c r="I26" s="101">
        <v>37</v>
      </c>
      <c r="J26" s="104" t="s">
        <v>52</v>
      </c>
      <c r="K26" s="110" t="s">
        <v>106</v>
      </c>
      <c r="L26" s="114">
        <v>6</v>
      </c>
      <c r="M26" s="114">
        <v>6</v>
      </c>
      <c r="N26" s="114">
        <v>6</v>
      </c>
      <c r="O26" s="114">
        <v>6</v>
      </c>
      <c r="P26" s="115">
        <f>+SUM(L26:O26)</f>
        <v>24</v>
      </c>
      <c r="Q26" s="104" t="s">
        <v>54</v>
      </c>
      <c r="R26" s="104" t="s">
        <v>102</v>
      </c>
      <c r="S26" s="104" t="s">
        <v>94</v>
      </c>
      <c r="T26" s="110" t="s">
        <v>262</v>
      </c>
      <c r="U26" s="79"/>
      <c r="V26" s="152">
        <f t="shared" si="0"/>
        <v>6</v>
      </c>
      <c r="W26" s="79">
        <v>10</v>
      </c>
      <c r="X26" s="118">
        <v>1</v>
      </c>
      <c r="Y26" s="143" t="s">
        <v>247</v>
      </c>
      <c r="Z26" s="143" t="s">
        <v>249</v>
      </c>
      <c r="AA26" s="153">
        <f t="shared" si="1"/>
        <v>6</v>
      </c>
      <c r="AB26" s="154">
        <v>1</v>
      </c>
      <c r="AC26" s="118">
        <f>AB26/AA26</f>
        <v>0.16666666666666666</v>
      </c>
      <c r="AD26" s="79" t="s">
        <v>276</v>
      </c>
      <c r="AE26" s="155" t="s">
        <v>277</v>
      </c>
      <c r="AF26" s="152">
        <f t="shared" si="2"/>
        <v>6</v>
      </c>
      <c r="AG26" s="79"/>
      <c r="AH26" s="118">
        <f t="shared" ref="AH26:AH30" si="10">AG26/AF26</f>
        <v>0</v>
      </c>
      <c r="AI26" s="79"/>
      <c r="AJ26" s="79"/>
      <c r="AK26" s="152">
        <f t="shared" si="3"/>
        <v>6</v>
      </c>
      <c r="AL26" s="142"/>
      <c r="AM26" s="118">
        <f t="shared" si="8"/>
        <v>0</v>
      </c>
      <c r="AN26" s="146"/>
      <c r="AO26" s="79"/>
      <c r="AP26" s="104" t="str">
        <f t="shared" si="4"/>
        <v>Cantidad de acciones de control u operativos en materia de urbanismo relacionados con la integridad urbanística</v>
      </c>
      <c r="AQ26" s="152">
        <f t="shared" si="5"/>
        <v>24</v>
      </c>
      <c r="AR26" s="150"/>
      <c r="AS26" s="118">
        <f t="shared" si="6"/>
        <v>0</v>
      </c>
      <c r="AT26" s="146"/>
    </row>
    <row r="27" spans="1:46" s="78" customFormat="1" ht="135" customHeight="1" x14ac:dyDescent="0.25">
      <c r="A27" s="80">
        <v>11</v>
      </c>
      <c r="B27" s="97" t="s">
        <v>87</v>
      </c>
      <c r="C27" s="97" t="s">
        <v>88</v>
      </c>
      <c r="D27" s="113" t="s">
        <v>107</v>
      </c>
      <c r="E27" s="111">
        <v>0.06</v>
      </c>
      <c r="F27" s="110" t="s">
        <v>76</v>
      </c>
      <c r="G27" s="116" t="s">
        <v>108</v>
      </c>
      <c r="H27" s="97" t="s">
        <v>109</v>
      </c>
      <c r="I27" s="104">
        <v>20</v>
      </c>
      <c r="J27" s="104" t="s">
        <v>52</v>
      </c>
      <c r="K27" s="104" t="s">
        <v>110</v>
      </c>
      <c r="L27" s="114">
        <v>6</v>
      </c>
      <c r="M27" s="114">
        <v>6</v>
      </c>
      <c r="N27" s="114">
        <v>6</v>
      </c>
      <c r="O27" s="114">
        <v>6</v>
      </c>
      <c r="P27" s="115">
        <f>+SUM(L27:O27)</f>
        <v>24</v>
      </c>
      <c r="Q27" s="104" t="s">
        <v>54</v>
      </c>
      <c r="R27" s="104" t="s">
        <v>102</v>
      </c>
      <c r="S27" s="104" t="s">
        <v>94</v>
      </c>
      <c r="T27" s="110" t="s">
        <v>263</v>
      </c>
      <c r="U27" s="79"/>
      <c r="V27" s="152">
        <f t="shared" si="0"/>
        <v>6</v>
      </c>
      <c r="W27" s="79">
        <v>1</v>
      </c>
      <c r="X27" s="118">
        <f t="shared" ref="X27:X28" si="11">W27/V27</f>
        <v>0.16666666666666666</v>
      </c>
      <c r="Y27" s="156" t="s">
        <v>251</v>
      </c>
      <c r="Z27" s="143" t="s">
        <v>250</v>
      </c>
      <c r="AA27" s="153">
        <f t="shared" si="1"/>
        <v>6</v>
      </c>
      <c r="AB27" s="154">
        <v>4</v>
      </c>
      <c r="AC27" s="118">
        <f t="shared" si="7"/>
        <v>0.66666666666666663</v>
      </c>
      <c r="AD27" s="79" t="s">
        <v>278</v>
      </c>
      <c r="AE27" s="157" t="s">
        <v>279</v>
      </c>
      <c r="AF27" s="152">
        <f t="shared" si="2"/>
        <v>6</v>
      </c>
      <c r="AG27" s="79"/>
      <c r="AH27" s="118">
        <f t="shared" si="10"/>
        <v>0</v>
      </c>
      <c r="AI27" s="79"/>
      <c r="AJ27" s="79"/>
      <c r="AK27" s="152">
        <f t="shared" si="3"/>
        <v>6</v>
      </c>
      <c r="AL27" s="142"/>
      <c r="AM27" s="118">
        <f t="shared" si="8"/>
        <v>0</v>
      </c>
      <c r="AN27" s="146"/>
      <c r="AO27" s="79"/>
      <c r="AP27" s="104" t="str">
        <f t="shared" si="4"/>
        <v>Cantidad de acciones de control de operativos en materia de urbanismo relacionados con espacio público</v>
      </c>
      <c r="AQ27" s="152">
        <f t="shared" si="5"/>
        <v>24</v>
      </c>
      <c r="AR27" s="150"/>
      <c r="AS27" s="118">
        <f t="shared" si="6"/>
        <v>0</v>
      </c>
      <c r="AT27" s="146"/>
    </row>
    <row r="28" spans="1:46" s="78" customFormat="1" ht="121.5" customHeight="1" x14ac:dyDescent="0.25">
      <c r="A28" s="80">
        <v>12</v>
      </c>
      <c r="B28" s="97" t="s">
        <v>111</v>
      </c>
      <c r="C28" s="97" t="s">
        <v>112</v>
      </c>
      <c r="D28" s="113" t="s">
        <v>113</v>
      </c>
      <c r="E28" s="111">
        <v>7.0000000000000007E-2</v>
      </c>
      <c r="F28" s="104" t="s">
        <v>76</v>
      </c>
      <c r="G28" s="117" t="s">
        <v>114</v>
      </c>
      <c r="H28" s="117" t="s">
        <v>115</v>
      </c>
      <c r="I28" s="111">
        <v>0.83</v>
      </c>
      <c r="J28" s="104" t="s">
        <v>116</v>
      </c>
      <c r="K28" s="104" t="s">
        <v>117</v>
      </c>
      <c r="L28" s="118">
        <v>1</v>
      </c>
      <c r="M28" s="118">
        <v>1</v>
      </c>
      <c r="N28" s="118">
        <v>1</v>
      </c>
      <c r="O28" s="118">
        <v>1</v>
      </c>
      <c r="P28" s="119">
        <v>1</v>
      </c>
      <c r="Q28" s="104" t="s">
        <v>54</v>
      </c>
      <c r="R28" s="104" t="s">
        <v>118</v>
      </c>
      <c r="S28" s="104" t="s">
        <v>94</v>
      </c>
      <c r="T28" s="104" t="s">
        <v>119</v>
      </c>
      <c r="U28" s="79"/>
      <c r="V28" s="111">
        <f t="shared" si="0"/>
        <v>1</v>
      </c>
      <c r="W28" s="142">
        <v>0.88</v>
      </c>
      <c r="X28" s="118">
        <f t="shared" si="11"/>
        <v>0.88</v>
      </c>
      <c r="Y28" s="143" t="s">
        <v>253</v>
      </c>
      <c r="Z28" s="143" t="s">
        <v>252</v>
      </c>
      <c r="AA28" s="144">
        <f t="shared" si="1"/>
        <v>1</v>
      </c>
      <c r="AB28" s="145">
        <v>0.88</v>
      </c>
      <c r="AC28" s="118">
        <f t="shared" si="7"/>
        <v>0.88</v>
      </c>
      <c r="AD28" s="79" t="s">
        <v>280</v>
      </c>
      <c r="AE28" s="79" t="s">
        <v>281</v>
      </c>
      <c r="AF28" s="111">
        <f t="shared" si="2"/>
        <v>1</v>
      </c>
      <c r="AG28" s="79"/>
      <c r="AH28" s="118">
        <f t="shared" si="10"/>
        <v>0</v>
      </c>
      <c r="AI28" s="79"/>
      <c r="AJ28" s="79"/>
      <c r="AK28" s="111">
        <f t="shared" si="3"/>
        <v>1</v>
      </c>
      <c r="AL28" s="142"/>
      <c r="AM28" s="118">
        <f t="shared" si="8"/>
        <v>0</v>
      </c>
      <c r="AN28" s="146"/>
      <c r="AO28" s="79"/>
      <c r="AP28" s="104" t="str">
        <f t="shared" si="4"/>
        <v>Porcentaje del lineamientos de gestión de TIC Impartidas por la DTI del nivel central Cumplidas</v>
      </c>
      <c r="AQ28" s="111">
        <f t="shared" si="5"/>
        <v>1</v>
      </c>
      <c r="AR28" s="150"/>
      <c r="AS28" s="118">
        <f t="shared" si="6"/>
        <v>0</v>
      </c>
      <c r="AT28" s="146"/>
    </row>
    <row r="29" spans="1:46" s="129" customFormat="1" ht="75" customHeight="1" x14ac:dyDescent="0.25">
      <c r="A29" s="120">
        <v>13</v>
      </c>
      <c r="B29" s="121" t="s">
        <v>66</v>
      </c>
      <c r="C29" s="121" t="s">
        <v>120</v>
      </c>
      <c r="D29" s="122" t="s">
        <v>121</v>
      </c>
      <c r="E29" s="123">
        <v>0.04</v>
      </c>
      <c r="F29" s="124" t="s">
        <v>122</v>
      </c>
      <c r="G29" s="125" t="s">
        <v>123</v>
      </c>
      <c r="H29" s="125" t="s">
        <v>124</v>
      </c>
      <c r="I29" s="124">
        <v>1</v>
      </c>
      <c r="J29" s="124" t="s">
        <v>52</v>
      </c>
      <c r="K29" s="125" t="s">
        <v>125</v>
      </c>
      <c r="L29" s="124">
        <v>0</v>
      </c>
      <c r="M29" s="124">
        <v>0</v>
      </c>
      <c r="N29" s="124">
        <v>1</v>
      </c>
      <c r="O29" s="124">
        <v>0</v>
      </c>
      <c r="P29" s="126">
        <f>+SUM(L29:O29)</f>
        <v>1</v>
      </c>
      <c r="Q29" s="124" t="s">
        <v>54</v>
      </c>
      <c r="R29" s="124" t="s">
        <v>126</v>
      </c>
      <c r="S29" s="124" t="s">
        <v>127</v>
      </c>
      <c r="T29" s="127" t="s">
        <v>128</v>
      </c>
      <c r="U29" s="128"/>
      <c r="V29" s="158">
        <f t="shared" si="0"/>
        <v>0</v>
      </c>
      <c r="W29" s="159">
        <v>0</v>
      </c>
      <c r="X29" s="130" t="s">
        <v>238</v>
      </c>
      <c r="Y29" s="130" t="s">
        <v>238</v>
      </c>
      <c r="Z29" s="130" t="s">
        <v>238</v>
      </c>
      <c r="AA29" s="130" t="s">
        <v>238</v>
      </c>
      <c r="AB29" s="130" t="s">
        <v>238</v>
      </c>
      <c r="AC29" s="130" t="s">
        <v>238</v>
      </c>
      <c r="AD29" s="130" t="s">
        <v>238</v>
      </c>
      <c r="AE29" s="130" t="s">
        <v>238</v>
      </c>
      <c r="AF29" s="160">
        <f t="shared" si="2"/>
        <v>1</v>
      </c>
      <c r="AG29" s="128"/>
      <c r="AH29" s="130">
        <f t="shared" si="10"/>
        <v>0</v>
      </c>
      <c r="AI29" s="128"/>
      <c r="AJ29" s="128"/>
      <c r="AK29" s="133">
        <f t="shared" si="3"/>
        <v>0</v>
      </c>
      <c r="AL29" s="161"/>
      <c r="AM29" s="130" t="s">
        <v>238</v>
      </c>
      <c r="AN29" s="162"/>
      <c r="AO29" s="128"/>
      <c r="AP29" s="124" t="str">
        <f t="shared" si="4"/>
        <v>Propuesta de buena práctica de gestión registrada  por proceso o Alcaldía Local en la herramienta de gestión del conocimiento (AGORA).</v>
      </c>
      <c r="AQ29" s="160">
        <f t="shared" si="5"/>
        <v>1</v>
      </c>
      <c r="AR29" s="163"/>
      <c r="AS29" s="130">
        <f t="shared" si="6"/>
        <v>0</v>
      </c>
      <c r="AT29" s="162"/>
    </row>
    <row r="30" spans="1:46" s="129" customFormat="1" ht="75" customHeight="1" x14ac:dyDescent="0.25">
      <c r="A30" s="120">
        <v>14</v>
      </c>
      <c r="B30" s="121" t="s">
        <v>66</v>
      </c>
      <c r="C30" s="121" t="s">
        <v>120</v>
      </c>
      <c r="D30" s="122" t="s">
        <v>129</v>
      </c>
      <c r="E30" s="123">
        <v>0.04</v>
      </c>
      <c r="F30" s="124" t="s">
        <v>122</v>
      </c>
      <c r="G30" s="125" t="s">
        <v>130</v>
      </c>
      <c r="H30" s="125" t="s">
        <v>266</v>
      </c>
      <c r="I30" s="124" t="s">
        <v>131</v>
      </c>
      <c r="J30" s="124" t="s">
        <v>116</v>
      </c>
      <c r="K30" s="125" t="s">
        <v>132</v>
      </c>
      <c r="L30" s="130">
        <v>1</v>
      </c>
      <c r="M30" s="130">
        <v>1</v>
      </c>
      <c r="N30" s="130">
        <v>1</v>
      </c>
      <c r="O30" s="130">
        <v>1</v>
      </c>
      <c r="P30" s="131">
        <v>1</v>
      </c>
      <c r="Q30" s="124" t="s">
        <v>54</v>
      </c>
      <c r="R30" s="124" t="s">
        <v>133</v>
      </c>
      <c r="S30" s="124" t="s">
        <v>127</v>
      </c>
      <c r="T30" s="124" t="s">
        <v>134</v>
      </c>
      <c r="U30" s="128"/>
      <c r="V30" s="133">
        <f t="shared" si="0"/>
        <v>1</v>
      </c>
      <c r="W30" s="161">
        <v>1</v>
      </c>
      <c r="X30" s="130">
        <f>W30/V30</f>
        <v>1</v>
      </c>
      <c r="Y30" s="164" t="s">
        <v>254</v>
      </c>
      <c r="Z30" s="164" t="s">
        <v>282</v>
      </c>
      <c r="AA30" s="165">
        <f t="shared" si="1"/>
        <v>1</v>
      </c>
      <c r="AB30" s="145">
        <v>0.5</v>
      </c>
      <c r="AC30" s="130">
        <f>AB30/AA30</f>
        <v>0.5</v>
      </c>
      <c r="AD30" s="128" t="s">
        <v>283</v>
      </c>
      <c r="AE30" s="164" t="s">
        <v>282</v>
      </c>
      <c r="AF30" s="133">
        <f t="shared" si="2"/>
        <v>1</v>
      </c>
      <c r="AG30" s="128"/>
      <c r="AH30" s="130">
        <f t="shared" si="10"/>
        <v>0</v>
      </c>
      <c r="AI30" s="128"/>
      <c r="AJ30" s="128"/>
      <c r="AK30" s="133">
        <f t="shared" si="3"/>
        <v>1</v>
      </c>
      <c r="AL30" s="161"/>
      <c r="AM30" s="130">
        <f>AL30/AK30</f>
        <v>0</v>
      </c>
      <c r="AN30" s="162"/>
      <c r="AO30" s="128"/>
      <c r="AP30" s="124" t="str">
        <f t="shared" si="4"/>
        <v>Acciones correctivas documentadas y vigentes</v>
      </c>
      <c r="AQ30" s="133">
        <f t="shared" si="5"/>
        <v>1</v>
      </c>
      <c r="AR30" s="163"/>
      <c r="AS30" s="130">
        <f t="shared" si="6"/>
        <v>0</v>
      </c>
      <c r="AT30" s="162"/>
    </row>
    <row r="31" spans="1:46" s="129" customFormat="1" ht="89.25" customHeight="1" x14ac:dyDescent="0.25">
      <c r="A31" s="120">
        <v>15</v>
      </c>
      <c r="B31" s="121" t="s">
        <v>66</v>
      </c>
      <c r="C31" s="121" t="s">
        <v>120</v>
      </c>
      <c r="D31" s="122" t="s">
        <v>135</v>
      </c>
      <c r="E31" s="123">
        <v>0.04</v>
      </c>
      <c r="F31" s="124" t="s">
        <v>122</v>
      </c>
      <c r="G31" s="122" t="s">
        <v>136</v>
      </c>
      <c r="H31" s="122" t="s">
        <v>137</v>
      </c>
      <c r="I31" s="124">
        <v>327</v>
      </c>
      <c r="J31" s="124" t="s">
        <v>52</v>
      </c>
      <c r="K31" s="122" t="s">
        <v>236</v>
      </c>
      <c r="L31" s="130">
        <v>0.3</v>
      </c>
      <c r="M31" s="130">
        <v>0.7</v>
      </c>
      <c r="N31" s="130"/>
      <c r="O31" s="130"/>
      <c r="P31" s="132">
        <v>1</v>
      </c>
      <c r="Q31" s="124" t="s">
        <v>54</v>
      </c>
      <c r="R31" s="124" t="s">
        <v>138</v>
      </c>
      <c r="S31" s="124" t="s">
        <v>127</v>
      </c>
      <c r="T31" s="124" t="s">
        <v>139</v>
      </c>
      <c r="U31" s="128"/>
      <c r="V31" s="133">
        <f t="shared" si="0"/>
        <v>0.3</v>
      </c>
      <c r="W31" s="161">
        <v>0.28000000000000003</v>
      </c>
      <c r="X31" s="130">
        <f>W31/V31</f>
        <v>0.93333333333333346</v>
      </c>
      <c r="Y31" s="164" t="s">
        <v>255</v>
      </c>
      <c r="Z31" s="164" t="s">
        <v>256</v>
      </c>
      <c r="AA31" s="165">
        <f t="shared" si="1"/>
        <v>0.7</v>
      </c>
      <c r="AB31" s="149">
        <v>0.4884</v>
      </c>
      <c r="AC31" s="130">
        <f t="shared" ref="AC31:AC32" si="12">AB31/AA31</f>
        <v>0.69771428571428573</v>
      </c>
      <c r="AD31" s="135" t="s">
        <v>286</v>
      </c>
      <c r="AE31" s="135" t="s">
        <v>287</v>
      </c>
      <c r="AF31" s="133">
        <f t="shared" si="2"/>
        <v>0</v>
      </c>
      <c r="AG31" s="128"/>
      <c r="AH31" s="130" t="s">
        <v>238</v>
      </c>
      <c r="AI31" s="128"/>
      <c r="AJ31" s="128"/>
      <c r="AK31" s="133">
        <f t="shared" si="3"/>
        <v>0</v>
      </c>
      <c r="AL31" s="161"/>
      <c r="AM31" s="130" t="s">
        <v>238</v>
      </c>
      <c r="AN31" s="162"/>
      <c r="AO31" s="128"/>
      <c r="AP31" s="124" t="str">
        <f t="shared" si="4"/>
        <v xml:space="preserve">Porcentaje de requerimientos ciudadanos con respuesta de fondo con corte a 31 de diciembre de 2018, según verificación efectuada por el proceso de Servicio a la Ciudadanía </v>
      </c>
      <c r="AQ31" s="133">
        <f t="shared" si="5"/>
        <v>1</v>
      </c>
      <c r="AR31" s="163"/>
      <c r="AS31" s="130">
        <f t="shared" si="6"/>
        <v>0</v>
      </c>
      <c r="AT31" s="162"/>
    </row>
    <row r="32" spans="1:46" s="129" customFormat="1" ht="315" customHeight="1" x14ac:dyDescent="0.25">
      <c r="A32" s="120">
        <v>16</v>
      </c>
      <c r="B32" s="121" t="s">
        <v>66</v>
      </c>
      <c r="C32" s="121" t="s">
        <v>120</v>
      </c>
      <c r="D32" s="122" t="s">
        <v>140</v>
      </c>
      <c r="E32" s="123">
        <v>0.04</v>
      </c>
      <c r="F32" s="124" t="s">
        <v>122</v>
      </c>
      <c r="G32" s="125" t="s">
        <v>141</v>
      </c>
      <c r="H32" s="122" t="s">
        <v>142</v>
      </c>
      <c r="I32" s="127" t="s">
        <v>131</v>
      </c>
      <c r="J32" s="124" t="s">
        <v>116</v>
      </c>
      <c r="K32" s="124" t="s">
        <v>143</v>
      </c>
      <c r="L32" s="133">
        <v>0</v>
      </c>
      <c r="M32" s="133">
        <v>0.7</v>
      </c>
      <c r="N32" s="133">
        <v>0</v>
      </c>
      <c r="O32" s="133">
        <v>0.7</v>
      </c>
      <c r="P32" s="134">
        <v>0.7</v>
      </c>
      <c r="Q32" s="124" t="s">
        <v>54</v>
      </c>
      <c r="R32" s="124" t="s">
        <v>144</v>
      </c>
      <c r="S32" s="124" t="s">
        <v>127</v>
      </c>
      <c r="T32" s="124" t="s">
        <v>145</v>
      </c>
      <c r="U32" s="128"/>
      <c r="V32" s="133">
        <f t="shared" si="0"/>
        <v>0</v>
      </c>
      <c r="W32" s="128"/>
      <c r="X32" s="130" t="s">
        <v>238</v>
      </c>
      <c r="Y32" s="164"/>
      <c r="Z32" s="164"/>
      <c r="AA32" s="165">
        <f t="shared" si="1"/>
        <v>0.7</v>
      </c>
      <c r="AB32" s="145">
        <v>0.38</v>
      </c>
      <c r="AC32" s="130">
        <f t="shared" si="12"/>
        <v>0.54285714285714293</v>
      </c>
      <c r="AD32" s="128" t="s">
        <v>284</v>
      </c>
      <c r="AE32" s="128" t="s">
        <v>285</v>
      </c>
      <c r="AF32" s="133">
        <f t="shared" si="2"/>
        <v>0</v>
      </c>
      <c r="AG32" s="128"/>
      <c r="AH32" s="130" t="s">
        <v>238</v>
      </c>
      <c r="AI32" s="128"/>
      <c r="AJ32" s="128"/>
      <c r="AK32" s="133">
        <f t="shared" si="3"/>
        <v>0.7</v>
      </c>
      <c r="AL32" s="161"/>
      <c r="AM32" s="130">
        <f>AL32/AK32</f>
        <v>0</v>
      </c>
      <c r="AN32" s="162"/>
      <c r="AO32" s="128"/>
      <c r="AP32" s="124" t="str">
        <f t="shared" si="4"/>
        <v>Cumplimiento de criterios ambientales</v>
      </c>
      <c r="AQ32" s="133">
        <f t="shared" si="5"/>
        <v>0.7</v>
      </c>
      <c r="AR32" s="163"/>
      <c r="AS32" s="130">
        <f t="shared" si="6"/>
        <v>0</v>
      </c>
      <c r="AT32" s="162"/>
    </row>
    <row r="33" spans="1:46" s="129" customFormat="1" ht="75" customHeight="1" x14ac:dyDescent="0.25">
      <c r="A33" s="120">
        <v>17</v>
      </c>
      <c r="B33" s="121" t="s">
        <v>66</v>
      </c>
      <c r="C33" s="121" t="s">
        <v>120</v>
      </c>
      <c r="D33" s="122" t="s">
        <v>265</v>
      </c>
      <c r="E33" s="123">
        <v>0.04</v>
      </c>
      <c r="F33" s="124" t="s">
        <v>122</v>
      </c>
      <c r="G33" s="124" t="s">
        <v>146</v>
      </c>
      <c r="H33" s="125" t="s">
        <v>147</v>
      </c>
      <c r="I33" s="124" t="s">
        <v>131</v>
      </c>
      <c r="J33" s="124" t="s">
        <v>116</v>
      </c>
      <c r="K33" s="124" t="s">
        <v>148</v>
      </c>
      <c r="L33" s="133">
        <v>0</v>
      </c>
      <c r="M33" s="133">
        <v>0</v>
      </c>
      <c r="N33" s="133">
        <v>0.8</v>
      </c>
      <c r="O33" s="133">
        <v>0</v>
      </c>
      <c r="P33" s="134">
        <v>0.8</v>
      </c>
      <c r="Q33" s="124" t="s">
        <v>54</v>
      </c>
      <c r="R33" s="124" t="s">
        <v>144</v>
      </c>
      <c r="S33" s="124" t="s">
        <v>127</v>
      </c>
      <c r="T33" s="124" t="s">
        <v>144</v>
      </c>
      <c r="U33" s="128"/>
      <c r="V33" s="133">
        <f t="shared" si="0"/>
        <v>0</v>
      </c>
      <c r="W33" s="128">
        <v>0</v>
      </c>
      <c r="X33" s="130" t="s">
        <v>238</v>
      </c>
      <c r="Y33" s="130" t="s">
        <v>238</v>
      </c>
      <c r="Z33" s="130" t="s">
        <v>238</v>
      </c>
      <c r="AA33" s="130" t="s">
        <v>238</v>
      </c>
      <c r="AB33" s="130" t="s">
        <v>238</v>
      </c>
      <c r="AC33" s="130" t="s">
        <v>238</v>
      </c>
      <c r="AD33" s="130" t="s">
        <v>238</v>
      </c>
      <c r="AE33" s="130" t="s">
        <v>238</v>
      </c>
      <c r="AF33" s="133">
        <f t="shared" si="2"/>
        <v>0.8</v>
      </c>
      <c r="AG33" s="128"/>
      <c r="AH33" s="130" t="s">
        <v>238</v>
      </c>
      <c r="AI33" s="128"/>
      <c r="AJ33" s="128"/>
      <c r="AK33" s="133">
        <f t="shared" si="3"/>
        <v>0</v>
      </c>
      <c r="AL33" s="161"/>
      <c r="AM33" s="130" t="e">
        <f>AL33/AK33</f>
        <v>#DIV/0!</v>
      </c>
      <c r="AN33" s="162"/>
      <c r="AO33" s="128"/>
      <c r="AP33" s="124" t="str">
        <f t="shared" si="4"/>
        <v>Nivel de conocimientos de MIPG</v>
      </c>
      <c r="AQ33" s="133">
        <f t="shared" si="5"/>
        <v>0.8</v>
      </c>
      <c r="AR33" s="163"/>
      <c r="AS33" s="130">
        <f t="shared" si="6"/>
        <v>0</v>
      </c>
      <c r="AT33" s="162"/>
    </row>
    <row r="34" spans="1:46" ht="55.5" customHeight="1" thickBot="1" x14ac:dyDescent="0.3">
      <c r="A34" s="64"/>
      <c r="B34" s="197" t="s">
        <v>149</v>
      </c>
      <c r="C34" s="198"/>
      <c r="D34" s="198"/>
      <c r="E34" s="83">
        <f>SUM(E17:E33)</f>
        <v>1.0000000000000004</v>
      </c>
      <c r="F34" s="77"/>
      <c r="G34" s="81"/>
      <c r="H34" s="82"/>
      <c r="I34" s="82"/>
      <c r="J34" s="82"/>
      <c r="K34" s="82"/>
      <c r="L34" s="82"/>
      <c r="M34" s="82"/>
      <c r="N34" s="82"/>
      <c r="O34" s="82"/>
      <c r="P34" s="52"/>
      <c r="Q34" s="82"/>
      <c r="R34" s="82"/>
      <c r="S34" s="82"/>
      <c r="T34" s="82"/>
      <c r="U34" s="82"/>
      <c r="V34" s="206" t="s">
        <v>237</v>
      </c>
      <c r="W34" s="206"/>
      <c r="X34" s="136">
        <f>AVERAGE(X17:X33)</f>
        <v>0.87250000000000005</v>
      </c>
      <c r="Y34" s="137"/>
      <c r="Z34" s="82"/>
      <c r="AA34" s="223" t="s">
        <v>240</v>
      </c>
      <c r="AB34" s="223"/>
      <c r="AC34" s="138">
        <f>AVERAGE(AC17:AC33)</f>
        <v>0.71722031746031745</v>
      </c>
      <c r="AD34" s="137"/>
      <c r="AE34" s="82"/>
      <c r="AF34" s="206" t="s">
        <v>241</v>
      </c>
      <c r="AG34" s="206"/>
      <c r="AH34" s="137">
        <f>AVERAGE(AH17:AH22)</f>
        <v>0</v>
      </c>
      <c r="AI34" s="137"/>
      <c r="AJ34" s="139"/>
      <c r="AK34" s="205" t="s">
        <v>242</v>
      </c>
      <c r="AL34" s="205"/>
      <c r="AM34" s="137">
        <f>AVERAGE(AM17:AM22)</f>
        <v>0</v>
      </c>
      <c r="AN34" s="137"/>
      <c r="AO34" s="201" t="s">
        <v>243</v>
      </c>
      <c r="AP34" s="202"/>
      <c r="AQ34" s="203"/>
      <c r="AR34" s="140">
        <f>AVERAGE(AS17:AS33)</f>
        <v>0</v>
      </c>
      <c r="AS34" s="140"/>
      <c r="AT34" s="141"/>
    </row>
    <row r="35" spans="1:46" ht="15.75" customHeight="1" x14ac:dyDescent="0.25">
      <c r="A35" s="3"/>
      <c r="B35" s="6"/>
      <c r="C35" s="6"/>
      <c r="D35" s="70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"/>
      <c r="T35" s="1"/>
      <c r="U35" s="1"/>
      <c r="V35" s="172"/>
      <c r="W35" s="172"/>
      <c r="X35" s="47"/>
      <c r="Y35" s="10"/>
      <c r="Z35" s="10"/>
      <c r="AA35" s="172"/>
      <c r="AB35" s="172"/>
      <c r="AC35" s="47"/>
      <c r="AD35" s="10"/>
      <c r="AE35" s="10"/>
      <c r="AF35" s="172"/>
      <c r="AG35" s="172"/>
      <c r="AH35" s="47"/>
      <c r="AI35" s="10"/>
      <c r="AJ35" s="10"/>
      <c r="AK35" s="172"/>
      <c r="AL35" s="172"/>
      <c r="AM35" s="47"/>
      <c r="AN35" s="10"/>
      <c r="AO35" s="10"/>
      <c r="AP35" s="195"/>
      <c r="AQ35" s="195"/>
      <c r="AR35" s="195"/>
      <c r="AS35" s="47"/>
      <c r="AT35" s="10"/>
    </row>
    <row r="36" spans="1:46" ht="15.75" customHeight="1" thickBot="1" x14ac:dyDescent="0.3">
      <c r="A36" s="3"/>
      <c r="B36" s="6"/>
      <c r="C36" s="6"/>
      <c r="D36" s="70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"/>
      <c r="T36" s="1"/>
      <c r="U36" s="1"/>
      <c r="V36" s="172"/>
      <c r="W36" s="172"/>
      <c r="X36" s="50"/>
      <c r="Y36" s="10"/>
      <c r="Z36" s="10"/>
      <c r="AA36" s="172"/>
      <c r="AB36" s="172"/>
      <c r="AC36" s="50"/>
      <c r="AD36" s="10"/>
      <c r="AE36" s="10"/>
      <c r="AF36" s="172"/>
      <c r="AG36" s="172"/>
      <c r="AH36" s="51"/>
      <c r="AI36" s="10"/>
      <c r="AJ36" s="10"/>
      <c r="AK36" s="172"/>
      <c r="AL36" s="172"/>
      <c r="AM36" s="51"/>
      <c r="AN36" s="10"/>
      <c r="AO36" s="10"/>
      <c r="AP36" s="172"/>
      <c r="AQ36" s="172"/>
      <c r="AR36" s="172"/>
      <c r="AS36" s="51"/>
      <c r="AT36" s="10"/>
    </row>
    <row r="37" spans="1:46" ht="29.25" customHeight="1" x14ac:dyDescent="0.25">
      <c r="A37" s="3"/>
      <c r="B37" s="213" t="s">
        <v>150</v>
      </c>
      <c r="C37" s="214"/>
      <c r="D37" s="215"/>
      <c r="E37" s="49"/>
      <c r="F37" s="173" t="s">
        <v>151</v>
      </c>
      <c r="G37" s="174"/>
      <c r="H37" s="174"/>
      <c r="I37" s="175"/>
      <c r="J37" s="173" t="s">
        <v>152</v>
      </c>
      <c r="K37" s="174"/>
      <c r="L37" s="174"/>
      <c r="M37" s="174"/>
      <c r="N37" s="174"/>
      <c r="O37" s="174"/>
      <c r="P37" s="175"/>
      <c r="Q37" s="7"/>
      <c r="R37" s="7"/>
      <c r="S37" s="1"/>
      <c r="T37" s="1"/>
      <c r="U37" s="1"/>
      <c r="V37" s="172"/>
      <c r="W37" s="172"/>
      <c r="X37" s="50"/>
      <c r="Y37" s="10"/>
      <c r="Z37" s="10"/>
      <c r="AA37" s="172"/>
      <c r="AB37" s="172"/>
      <c r="AC37" s="50"/>
      <c r="AD37" s="10"/>
      <c r="AE37" s="10"/>
      <c r="AF37" s="172"/>
      <c r="AG37" s="172"/>
      <c r="AH37" s="51"/>
      <c r="AI37" s="10"/>
      <c r="AJ37" s="10"/>
      <c r="AK37" s="172"/>
      <c r="AL37" s="172"/>
      <c r="AM37" s="51"/>
      <c r="AN37" s="10"/>
      <c r="AO37" s="10"/>
      <c r="AP37" s="172"/>
      <c r="AQ37" s="172"/>
      <c r="AR37" s="172"/>
      <c r="AS37" s="51"/>
      <c r="AT37" s="10"/>
    </row>
    <row r="38" spans="1:46" ht="51" customHeight="1" x14ac:dyDescent="0.25">
      <c r="A38" s="3"/>
      <c r="B38" s="227" t="s">
        <v>153</v>
      </c>
      <c r="C38" s="228"/>
      <c r="D38" s="71"/>
      <c r="E38" s="85"/>
      <c r="F38" s="224" t="s">
        <v>153</v>
      </c>
      <c r="G38" s="225"/>
      <c r="H38" s="225"/>
      <c r="I38" s="226"/>
      <c r="J38" s="224" t="s">
        <v>153</v>
      </c>
      <c r="K38" s="225"/>
      <c r="L38" s="225"/>
      <c r="M38" s="225"/>
      <c r="N38" s="225"/>
      <c r="O38" s="225"/>
      <c r="P38" s="226"/>
      <c r="Q38" s="7"/>
      <c r="R38" s="7"/>
      <c r="S38" s="1"/>
      <c r="T38" s="1"/>
      <c r="U38" s="1"/>
      <c r="V38" s="194"/>
      <c r="W38" s="194"/>
      <c r="X38" s="47"/>
      <c r="Y38" s="10"/>
      <c r="Z38" s="10"/>
      <c r="AA38" s="194"/>
      <c r="AB38" s="194"/>
      <c r="AC38" s="47"/>
      <c r="AD38" s="10"/>
      <c r="AE38" s="10"/>
      <c r="AF38" s="194"/>
      <c r="AG38" s="194"/>
      <c r="AH38" s="47"/>
      <c r="AI38" s="10"/>
      <c r="AJ38" s="10"/>
      <c r="AK38" s="194"/>
      <c r="AL38" s="194"/>
      <c r="AM38" s="47"/>
      <c r="AN38" s="10"/>
      <c r="AO38" s="10"/>
      <c r="AP38" s="194"/>
      <c r="AQ38" s="194"/>
      <c r="AR38" s="194"/>
      <c r="AS38" s="47"/>
      <c r="AT38" s="10"/>
    </row>
    <row r="39" spans="1:46" ht="30" customHeight="1" x14ac:dyDescent="0.25">
      <c r="A39" s="3"/>
      <c r="B39" s="220"/>
      <c r="C39" s="221"/>
      <c r="D39" s="71"/>
      <c r="E39" s="86"/>
      <c r="F39" s="173"/>
      <c r="G39" s="174"/>
      <c r="H39" s="173"/>
      <c r="I39" s="174"/>
      <c r="J39" s="173"/>
      <c r="K39" s="174"/>
      <c r="L39" s="174"/>
      <c r="M39" s="174"/>
      <c r="N39" s="174"/>
      <c r="O39" s="174"/>
      <c r="P39" s="175"/>
      <c r="Q39" s="7"/>
      <c r="R39" s="7"/>
      <c r="S39" s="1"/>
      <c r="T39" s="1"/>
      <c r="U39" s="1"/>
      <c r="V39" s="1"/>
      <c r="W39" s="1"/>
      <c r="X39" s="8"/>
      <c r="Y39" s="1"/>
      <c r="Z39" s="1"/>
      <c r="AA39" s="1"/>
      <c r="AB39" s="1"/>
      <c r="AC39" s="8"/>
      <c r="AD39" s="1"/>
      <c r="AE39" s="1"/>
      <c r="AF39" s="1"/>
      <c r="AG39" s="1"/>
      <c r="AH39" s="8"/>
      <c r="AI39" s="1"/>
      <c r="AJ39" s="1"/>
      <c r="AK39" s="1"/>
      <c r="AL39" s="1"/>
      <c r="AM39" s="8"/>
      <c r="AN39" s="1"/>
      <c r="AO39" s="1"/>
      <c r="AP39" s="1"/>
      <c r="AQ39" s="1"/>
      <c r="AR39" s="1"/>
      <c r="AS39" s="8"/>
      <c r="AT39" s="1"/>
    </row>
    <row r="40" spans="1:46" x14ac:dyDescent="0.25">
      <c r="A40" s="3"/>
      <c r="B40" s="220"/>
      <c r="C40" s="221"/>
      <c r="D40" s="71"/>
      <c r="E40" s="86"/>
      <c r="F40" s="173"/>
      <c r="G40" s="174"/>
      <c r="H40" s="174"/>
      <c r="I40" s="175"/>
      <c r="J40" s="220"/>
      <c r="K40" s="221"/>
      <c r="L40" s="221"/>
      <c r="M40" s="221"/>
      <c r="N40" s="221"/>
      <c r="O40" s="221"/>
      <c r="P40" s="222"/>
      <c r="Q40" s="7"/>
      <c r="R40" s="7"/>
      <c r="S40" s="1"/>
      <c r="T40" s="1"/>
      <c r="U40" s="1"/>
      <c r="V40" s="1"/>
      <c r="W40" s="1"/>
      <c r="X40" s="8"/>
      <c r="Y40" s="1"/>
      <c r="Z40" s="1"/>
      <c r="AA40" s="1"/>
      <c r="AB40" s="1"/>
      <c r="AC40" s="8"/>
      <c r="AD40" s="1"/>
      <c r="AE40" s="1"/>
      <c r="AF40" s="1"/>
      <c r="AG40" s="1"/>
      <c r="AH40" s="8"/>
      <c r="AI40" s="1"/>
      <c r="AJ40" s="1"/>
      <c r="AK40" s="1"/>
      <c r="AL40" s="1"/>
      <c r="AM40" s="8"/>
      <c r="AN40" s="1"/>
      <c r="AO40" s="1"/>
      <c r="AP40" s="1"/>
      <c r="AQ40" s="1"/>
      <c r="AR40" s="1"/>
      <c r="AS40" s="8"/>
      <c r="AT40" s="1"/>
    </row>
    <row r="41" spans="1:46" x14ac:dyDescent="0.25"/>
    <row r="42" spans="1:46" x14ac:dyDescent="0.25"/>
    <row r="43" spans="1:46" x14ac:dyDescent="0.25"/>
    <row r="44" spans="1:46" x14ac:dyDescent="0.25"/>
    <row r="45" spans="1:46" x14ac:dyDescent="0.25"/>
    <row r="46" spans="1:46" x14ac:dyDescent="0.25"/>
    <row r="47" spans="1:46" x14ac:dyDescent="0.25"/>
    <row r="48" spans="1:4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sheetProtection algorithmName="SHA-512" hashValue="zc7FeoayhPeItyvrL3IXgA+zK70mkBe9Bfl4t1umQgYj5IdzxLq9q3qYpi0s0vbe7wHyfeyBfBrwnugGS+K8yw==" saltValue="6QLujqTc5n9+3VTXkQRlMQ==" spinCount="100000" sheet="1" objects="1" scenarios="1"/>
  <mergeCells count="110">
    <mergeCell ref="AP7:AT7"/>
    <mergeCell ref="AK10:AL10"/>
    <mergeCell ref="AF8:AJ8"/>
    <mergeCell ref="AK8:AO8"/>
    <mergeCell ref="D10:K10"/>
    <mergeCell ref="D9:S9"/>
    <mergeCell ref="L10:O10"/>
    <mergeCell ref="D12:U13"/>
    <mergeCell ref="AA10:AB10"/>
    <mergeCell ref="V12:Z12"/>
    <mergeCell ref="AA12:AE12"/>
    <mergeCell ref="AF7:AJ7"/>
    <mergeCell ref="AF13:AJ13"/>
    <mergeCell ref="E7:H7"/>
    <mergeCell ref="E8:H8"/>
    <mergeCell ref="AP14:AR14"/>
    <mergeCell ref="AO14:AO15"/>
    <mergeCell ref="AH14:AH15"/>
    <mergeCell ref="AI14:AI15"/>
    <mergeCell ref="AJ14:AJ15"/>
    <mergeCell ref="AP8:AT8"/>
    <mergeCell ref="AP10:AR10"/>
    <mergeCell ref="AS14:AS15"/>
    <mergeCell ref="AT14:AT15"/>
    <mergeCell ref="AN14:AN15"/>
    <mergeCell ref="AM14:AM15"/>
    <mergeCell ref="AK14:AL14"/>
    <mergeCell ref="AK13:AO13"/>
    <mergeCell ref="AP13:AT13"/>
    <mergeCell ref="AK12:AO12"/>
    <mergeCell ref="AP12:AT12"/>
    <mergeCell ref="AF12:AJ12"/>
    <mergeCell ref="AF10:AG10"/>
    <mergeCell ref="B40:C40"/>
    <mergeCell ref="F40:I40"/>
    <mergeCell ref="J40:P40"/>
    <mergeCell ref="AA34:AB34"/>
    <mergeCell ref="AC14:AC15"/>
    <mergeCell ref="AF37:AG37"/>
    <mergeCell ref="AA38:AB38"/>
    <mergeCell ref="J38:P38"/>
    <mergeCell ref="F38:I38"/>
    <mergeCell ref="V38:W38"/>
    <mergeCell ref="B39:C39"/>
    <mergeCell ref="F39:G39"/>
    <mergeCell ref="H39:I39"/>
    <mergeCell ref="J39:P39"/>
    <mergeCell ref="AF38:AG38"/>
    <mergeCell ref="B38:C38"/>
    <mergeCell ref="X14:X15"/>
    <mergeCell ref="Y14:Y15"/>
    <mergeCell ref="AF14:AG14"/>
    <mergeCell ref="AA14:AB14"/>
    <mergeCell ref="AF36:AG36"/>
    <mergeCell ref="AA36:AB36"/>
    <mergeCell ref="F37:I37"/>
    <mergeCell ref="AP38:AR38"/>
    <mergeCell ref="AP36:AR36"/>
    <mergeCell ref="AK36:AL36"/>
    <mergeCell ref="AF35:AG35"/>
    <mergeCell ref="AK35:AL35"/>
    <mergeCell ref="AP35:AR35"/>
    <mergeCell ref="C15:C16"/>
    <mergeCell ref="B34:D34"/>
    <mergeCell ref="AD14:AD15"/>
    <mergeCell ref="AE14:AE15"/>
    <mergeCell ref="AO34:AQ34"/>
    <mergeCell ref="V35:W35"/>
    <mergeCell ref="V14:W14"/>
    <mergeCell ref="AK34:AL34"/>
    <mergeCell ref="AK38:AL38"/>
    <mergeCell ref="AP37:AR37"/>
    <mergeCell ref="V34:W34"/>
    <mergeCell ref="AF34:AG34"/>
    <mergeCell ref="A12:B14"/>
    <mergeCell ref="AA35:AB35"/>
    <mergeCell ref="V36:W36"/>
    <mergeCell ref="B37:D37"/>
    <mergeCell ref="D14:S14"/>
    <mergeCell ref="Z14:Z15"/>
    <mergeCell ref="A1:H1"/>
    <mergeCell ref="A2:H2"/>
    <mergeCell ref="I4:X4"/>
    <mergeCell ref="Y4:AE4"/>
    <mergeCell ref="I5:X5"/>
    <mergeCell ref="Y5:AE5"/>
    <mergeCell ref="I6:X6"/>
    <mergeCell ref="Y6:AE6"/>
    <mergeCell ref="I1:X1"/>
    <mergeCell ref="Y1:AE1"/>
    <mergeCell ref="I2:X2"/>
    <mergeCell ref="Y2:AE2"/>
    <mergeCell ref="I3:X3"/>
    <mergeCell ref="Y3:AE3"/>
    <mergeCell ref="C3:H3"/>
    <mergeCell ref="E4:H4"/>
    <mergeCell ref="E5:H5"/>
    <mergeCell ref="E6:H6"/>
    <mergeCell ref="AK37:AL37"/>
    <mergeCell ref="J37:P37"/>
    <mergeCell ref="V37:W37"/>
    <mergeCell ref="AA37:AB37"/>
    <mergeCell ref="I7:X7"/>
    <mergeCell ref="Y7:AE7"/>
    <mergeCell ref="I8:X8"/>
    <mergeCell ref="Y8:AE8"/>
    <mergeCell ref="V10:W10"/>
    <mergeCell ref="V13:Z13"/>
    <mergeCell ref="AA13:AE13"/>
    <mergeCell ref="AK7:AO7"/>
  </mergeCells>
  <conditionalFormatting sqref="AH37:AH38 AM37:AM38 AS37:AS38 AC37:AC38 X37:X38 X34:Y34 AC34:AD34 AH34:AI34 AN34 AR34:AT34 AM17 AM35 X17:X35 AC17:AC35 AH17:AH35 AS17:AS35 X29:Z29 AC29:AE29 X33:Z33 AC33:AE33 X23:Z23 X19:Z20 X17:Z17">
    <cfRule type="containsText" dxfId="35" priority="303" operator="containsText" text="N/A">
      <formula>NOT(ISERROR(SEARCH("N/A",X17)))</formula>
    </cfRule>
    <cfRule type="cellIs" dxfId="34" priority="304" operator="between">
      <formula>#REF!</formula>
      <formula>#REF!</formula>
    </cfRule>
    <cfRule type="cellIs" dxfId="33" priority="305" operator="between">
      <formula>#REF!</formula>
      <formula>#REF!</formula>
    </cfRule>
    <cfRule type="cellIs" dxfId="32" priority="306" operator="between">
      <formula>#REF!</formula>
      <formula>#REF!</formula>
    </cfRule>
  </conditionalFormatting>
  <conditionalFormatting sqref="AH38 AH35 AM38 AM35 AS38 AS35 AC38 AC35 X38 X35">
    <cfRule type="containsText" dxfId="31" priority="367" operator="containsText" text="N/A">
      <formula>NOT(ISERROR(SEARCH("N/A",X35)))</formula>
    </cfRule>
    <cfRule type="cellIs" dxfId="30" priority="368" operator="between">
      <formula>$B$13</formula>
      <formula>#REF!</formula>
    </cfRule>
    <cfRule type="cellIs" dxfId="29" priority="369" operator="between">
      <formula>$B$11</formula>
      <formula>#REF!</formula>
    </cfRule>
    <cfRule type="cellIs" dxfId="28" priority="370" operator="between">
      <formula>#REF!</formula>
      <formula>#REF!</formula>
    </cfRule>
  </conditionalFormatting>
  <conditionalFormatting sqref="AS35 AH35 AH38 AM35 AM38 AS38 AC35 AC38 X35 X38">
    <cfRule type="containsText" dxfId="27" priority="407" operator="containsText" text="N/A">
      <formula>NOT(ISERROR(SEARCH("N/A",X35)))</formula>
    </cfRule>
    <cfRule type="cellIs" dxfId="26" priority="408" operator="between">
      <formula>#REF!</formula>
      <formula>#REF!</formula>
    </cfRule>
    <cfRule type="cellIs" dxfId="25" priority="409" operator="between">
      <formula>$B$11</formula>
      <formula>#REF!</formula>
    </cfRule>
    <cfRule type="cellIs" dxfId="24" priority="410" operator="between">
      <formula>#REF!</formula>
      <formula>#REF!</formula>
    </cfRule>
  </conditionalFormatting>
  <conditionalFormatting sqref="Y34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4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4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4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4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4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7">
    <cfRule type="iconSet" priority="14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4">
    <cfRule type="containsText" dxfId="23" priority="22" operator="containsText" text="N/A">
      <formula>NOT(ISERROR(SEARCH("N/A",AM34)))</formula>
    </cfRule>
    <cfRule type="cellIs" dxfId="22" priority="23" operator="between">
      <formula>#REF!</formula>
      <formula>#REF!</formula>
    </cfRule>
    <cfRule type="cellIs" dxfId="21" priority="24" operator="between">
      <formula>#REF!</formula>
      <formula>#REF!</formula>
    </cfRule>
    <cfRule type="cellIs" dxfId="20" priority="25" operator="between">
      <formula>#REF!</formula>
      <formula>#REF!</formula>
    </cfRule>
  </conditionalFormatting>
  <conditionalFormatting sqref="AM3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7:AR33">
    <cfRule type="colorScale" priority="1486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R18:AR34">
    <cfRule type="colorScale" priority="1488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Y24:Z24">
    <cfRule type="containsText" dxfId="19" priority="17" operator="containsText" text="N/A">
      <formula>NOT(ISERROR(SEARCH("N/A",Y24)))</formula>
    </cfRule>
    <cfRule type="cellIs" dxfId="18" priority="18" operator="between">
      <formula>#REF!</formula>
      <formula>#REF!</formula>
    </cfRule>
    <cfRule type="cellIs" dxfId="17" priority="19" operator="between">
      <formula>#REF!</formula>
      <formula>#REF!</formula>
    </cfRule>
    <cfRule type="cellIs" dxfId="16" priority="20" operator="between">
      <formula>#REF!</formula>
      <formula>#REF!</formula>
    </cfRule>
  </conditionalFormatting>
  <conditionalFormatting sqref="AB29">
    <cfRule type="containsText" dxfId="15" priority="13" operator="containsText" text="N/A">
      <formula>NOT(ISERROR(SEARCH("N/A",AB29)))</formula>
    </cfRule>
    <cfRule type="cellIs" dxfId="14" priority="14" operator="between">
      <formula>#REF!</formula>
      <formula>#REF!</formula>
    </cfRule>
    <cfRule type="cellIs" dxfId="13" priority="15" operator="between">
      <formula>#REF!</formula>
      <formula>#REF!</formula>
    </cfRule>
    <cfRule type="cellIs" dxfId="12" priority="16" operator="between">
      <formula>#REF!</formula>
      <formula>#REF!</formula>
    </cfRule>
  </conditionalFormatting>
  <conditionalFormatting sqref="AA29">
    <cfRule type="containsText" dxfId="11" priority="9" operator="containsText" text="N/A">
      <formula>NOT(ISERROR(SEARCH("N/A",AA29)))</formula>
    </cfRule>
    <cfRule type="cellIs" dxfId="10" priority="10" operator="between">
      <formula>#REF!</formula>
      <formula>#REF!</formula>
    </cfRule>
    <cfRule type="cellIs" dxfId="9" priority="11" operator="between">
      <formula>#REF!</formula>
      <formula>#REF!</formula>
    </cfRule>
    <cfRule type="cellIs" dxfId="8" priority="12" operator="between">
      <formula>#REF!</formula>
      <formula>#REF!</formula>
    </cfRule>
  </conditionalFormatting>
  <conditionalFormatting sqref="AB33">
    <cfRule type="containsText" dxfId="7" priority="5" operator="containsText" text="N/A">
      <formula>NOT(ISERROR(SEARCH("N/A",AB33)))</formula>
    </cfRule>
    <cfRule type="cellIs" dxfId="6" priority="6" operator="between">
      <formula>#REF!</formula>
      <formula>#REF!</formula>
    </cfRule>
    <cfRule type="cellIs" dxfId="5" priority="7" operator="between">
      <formula>#REF!</formula>
      <formula>#REF!</formula>
    </cfRule>
    <cfRule type="cellIs" dxfId="4" priority="8" operator="between">
      <formula>#REF!</formula>
      <formula>#REF!</formula>
    </cfRule>
  </conditionalFormatting>
  <conditionalFormatting sqref="AA33">
    <cfRule type="containsText" dxfId="3" priority="1" operator="containsText" text="N/A">
      <formula>NOT(ISERROR(SEARCH("N/A",AA33)))</formula>
    </cfRule>
    <cfRule type="cellIs" dxfId="2" priority="2" operator="between">
      <formula>#REF!</formula>
      <formula>#REF!</formula>
    </cfRule>
    <cfRule type="cellIs" dxfId="1" priority="3" operator="between">
      <formula>#REF!</formula>
      <formula>#REF!</formula>
    </cfRule>
    <cfRule type="cellIs" dxfId="0" priority="4" operator="between">
      <formula>#REF!</formula>
      <formula>#REF!</formula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3 J20:J31" xr:uid="{00000000-0002-0000-0000-000003000000}">
      <formula1>PROGRAMACION</formula1>
    </dataValidation>
    <dataValidation type="list" allowBlank="1" showInputMessage="1" showErrorMessage="1" error="Escriba un texto " promptTitle="Cualquier contenido" sqref="F31:F33 F17:F22 F28:F29" xr:uid="{00000000-0002-0000-0000-000005000000}">
      <formula1>META2</formula1>
    </dataValidation>
    <dataValidation type="list" allowBlank="1" showInputMessage="1" showErrorMessage="1" sqref="Q17:Q33" xr:uid="{00000000-0002-0000-0000-000004000000}">
      <formula1>INDICADOR</formula1>
    </dataValidation>
    <dataValidation type="list" allowBlank="1" showInputMessage="1" showErrorMessage="1" sqref="U17:U33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155</v>
      </c>
      <c r="B1" t="s">
        <v>156</v>
      </c>
      <c r="C1" t="s">
        <v>157</v>
      </c>
      <c r="D1" t="s">
        <v>158</v>
      </c>
      <c r="F1" t="s">
        <v>159</v>
      </c>
    </row>
    <row r="2" spans="1:8" x14ac:dyDescent="0.25">
      <c r="A2" t="s">
        <v>160</v>
      </c>
      <c r="B2" t="s">
        <v>161</v>
      </c>
      <c r="C2" t="s">
        <v>48</v>
      </c>
      <c r="D2" t="s">
        <v>52</v>
      </c>
      <c r="F2" t="s">
        <v>73</v>
      </c>
    </row>
    <row r="3" spans="1:8" x14ac:dyDescent="0.25">
      <c r="A3" t="s">
        <v>162</v>
      </c>
      <c r="B3" t="s">
        <v>163</v>
      </c>
      <c r="C3" t="s">
        <v>164</v>
      </c>
      <c r="D3" t="s">
        <v>116</v>
      </c>
      <c r="F3" t="s">
        <v>54</v>
      </c>
    </row>
    <row r="4" spans="1:8" x14ac:dyDescent="0.25">
      <c r="A4" t="s">
        <v>165</v>
      </c>
      <c r="C4" t="s">
        <v>76</v>
      </c>
      <c r="D4" t="s">
        <v>61</v>
      </c>
      <c r="F4" t="s">
        <v>63</v>
      </c>
    </row>
    <row r="5" spans="1:8" x14ac:dyDescent="0.25">
      <c r="A5" t="s">
        <v>166</v>
      </c>
      <c r="C5" t="s">
        <v>122</v>
      </c>
      <c r="D5" t="s">
        <v>167</v>
      </c>
    </row>
    <row r="6" spans="1:8" x14ac:dyDescent="0.25">
      <c r="A6" t="s">
        <v>168</v>
      </c>
      <c r="E6" t="s">
        <v>169</v>
      </c>
      <c r="G6" t="s">
        <v>170</v>
      </c>
    </row>
    <row r="7" spans="1:8" x14ac:dyDescent="0.25">
      <c r="A7" t="s">
        <v>171</v>
      </c>
      <c r="E7" t="s">
        <v>172</v>
      </c>
      <c r="G7" t="s">
        <v>173</v>
      </c>
    </row>
    <row r="8" spans="1:8" x14ac:dyDescent="0.25">
      <c r="E8" t="s">
        <v>174</v>
      </c>
      <c r="G8" t="s">
        <v>175</v>
      </c>
    </row>
    <row r="9" spans="1:8" x14ac:dyDescent="0.25">
      <c r="E9" t="s">
        <v>176</v>
      </c>
    </row>
    <row r="10" spans="1:8" x14ac:dyDescent="0.25">
      <c r="E10" t="s">
        <v>177</v>
      </c>
    </row>
    <row r="12" spans="1:8" s="13" customFormat="1" ht="74.25" customHeight="1" x14ac:dyDescent="0.25">
      <c r="A12" s="22"/>
      <c r="C12" s="23"/>
      <c r="D12" s="16"/>
      <c r="H12" s="13" t="s">
        <v>178</v>
      </c>
    </row>
    <row r="13" spans="1:8" s="13" customFormat="1" ht="74.25" customHeight="1" x14ac:dyDescent="0.25">
      <c r="A13" s="22"/>
      <c r="C13" s="23"/>
      <c r="D13" s="16"/>
      <c r="H13" s="13" t="s">
        <v>179</v>
      </c>
    </row>
    <row r="14" spans="1:8" s="13" customFormat="1" ht="74.25" customHeight="1" x14ac:dyDescent="0.25">
      <c r="A14" s="22"/>
      <c r="C14" s="23"/>
      <c r="D14" s="12"/>
      <c r="H14" s="13" t="s">
        <v>180</v>
      </c>
    </row>
    <row r="15" spans="1:8" s="13" customFormat="1" ht="74.25" customHeight="1" x14ac:dyDescent="0.25">
      <c r="A15" s="22"/>
      <c r="C15" s="23"/>
      <c r="D15" s="12"/>
      <c r="H15" s="13" t="s">
        <v>181</v>
      </c>
    </row>
    <row r="16" spans="1:8" s="13" customFormat="1" ht="74.25" customHeight="1" thickBot="1" x14ac:dyDescent="0.3">
      <c r="A16" s="22"/>
      <c r="C16" s="23"/>
      <c r="D16" s="15"/>
    </row>
    <row r="17" spans="1:4" s="13" customFormat="1" ht="74.25" customHeight="1" x14ac:dyDescent="0.25">
      <c r="A17" s="22"/>
      <c r="C17" s="23"/>
      <c r="D17" s="14"/>
    </row>
    <row r="18" spans="1:4" s="13" customFormat="1" ht="74.25" customHeight="1" x14ac:dyDescent="0.25">
      <c r="A18" s="22"/>
      <c r="C18" s="23"/>
      <c r="D18" s="16"/>
    </row>
    <row r="19" spans="1:4" s="13" customFormat="1" ht="74.25" customHeight="1" x14ac:dyDescent="0.25">
      <c r="A19" s="22"/>
      <c r="C19" s="23"/>
      <c r="D19" s="16"/>
    </row>
    <row r="20" spans="1:4" s="13" customFormat="1" ht="74.25" customHeight="1" x14ac:dyDescent="0.25">
      <c r="A20" s="22"/>
      <c r="C20" s="23"/>
      <c r="D20" s="16"/>
    </row>
    <row r="21" spans="1:4" s="13" customFormat="1" ht="74.25" customHeight="1" thickBot="1" x14ac:dyDescent="0.3">
      <c r="A21" s="22"/>
      <c r="C21" s="24"/>
      <c r="D21" s="16"/>
    </row>
    <row r="22" spans="1:4" ht="18.75" thickBot="1" x14ac:dyDescent="0.3">
      <c r="C22" s="24"/>
      <c r="D22" s="14"/>
    </row>
    <row r="23" spans="1:4" ht="18.75" thickBot="1" x14ac:dyDescent="0.3">
      <c r="C23" s="24"/>
      <c r="D23" s="11"/>
    </row>
    <row r="24" spans="1:4" ht="18" x14ac:dyDescent="0.25">
      <c r="C24" s="25"/>
      <c r="D24" s="14"/>
    </row>
    <row r="25" spans="1:4" ht="18" x14ac:dyDescent="0.25">
      <c r="C25" s="25"/>
      <c r="D25" s="16"/>
    </row>
    <row r="26" spans="1:4" ht="18" x14ac:dyDescent="0.25">
      <c r="C26" s="25"/>
      <c r="D26" s="16"/>
    </row>
    <row r="27" spans="1:4" ht="18.75" thickBot="1" x14ac:dyDescent="0.3">
      <c r="C27" s="25"/>
      <c r="D27" s="15"/>
    </row>
    <row r="28" spans="1:4" ht="18" x14ac:dyDescent="0.25">
      <c r="C28" s="25"/>
      <c r="D28" s="14"/>
    </row>
    <row r="29" spans="1:4" ht="18" x14ac:dyDescent="0.25">
      <c r="C29" s="25"/>
      <c r="D29" s="16"/>
    </row>
    <row r="30" spans="1:4" ht="18" x14ac:dyDescent="0.25">
      <c r="C30" s="25"/>
      <c r="D30" s="16"/>
    </row>
    <row r="31" spans="1:4" ht="18" x14ac:dyDescent="0.25">
      <c r="C31" s="25"/>
      <c r="D31" s="16"/>
    </row>
    <row r="32" spans="1:4" ht="18" x14ac:dyDescent="0.25">
      <c r="C32" s="26"/>
      <c r="D32" s="16"/>
    </row>
    <row r="33" spans="3:4" ht="18" x14ac:dyDescent="0.25">
      <c r="C33" s="26"/>
      <c r="D33" s="16"/>
    </row>
    <row r="34" spans="3:4" ht="18" x14ac:dyDescent="0.25">
      <c r="C34" s="26"/>
      <c r="D34" s="15"/>
    </row>
    <row r="35" spans="3:4" ht="18" x14ac:dyDescent="0.25">
      <c r="C35" s="26"/>
      <c r="D35" s="15"/>
    </row>
    <row r="36" spans="3:4" ht="18" x14ac:dyDescent="0.25">
      <c r="C36" s="26"/>
      <c r="D36" s="15"/>
    </row>
    <row r="37" spans="3:4" ht="18" x14ac:dyDescent="0.25">
      <c r="C37" s="26"/>
      <c r="D37" s="15"/>
    </row>
    <row r="38" spans="3:4" ht="18" x14ac:dyDescent="0.25">
      <c r="C38" s="26"/>
      <c r="D38" s="18"/>
    </row>
    <row r="39" spans="3:4" ht="18" x14ac:dyDescent="0.25">
      <c r="C39" s="26"/>
      <c r="D39" s="18"/>
    </row>
    <row r="40" spans="3:4" ht="18" x14ac:dyDescent="0.25">
      <c r="C40" s="27"/>
      <c r="D40" s="18"/>
    </row>
    <row r="41" spans="3:4" ht="18" x14ac:dyDescent="0.25">
      <c r="C41" s="27"/>
      <c r="D41" s="18"/>
    </row>
    <row r="42" spans="3:4" ht="18.75" thickBot="1" x14ac:dyDescent="0.3">
      <c r="C42" s="28"/>
      <c r="D42" s="18"/>
    </row>
    <row r="43" spans="3:4" ht="18" x14ac:dyDescent="0.25">
      <c r="C43" s="29"/>
      <c r="D43" s="14"/>
    </row>
    <row r="44" spans="3:4" ht="18" x14ac:dyDescent="0.25">
      <c r="C44" s="30"/>
      <c r="D44" s="15"/>
    </row>
    <row r="45" spans="3:4" ht="18" x14ac:dyDescent="0.25">
      <c r="C45" s="30"/>
      <c r="D45" s="15"/>
    </row>
    <row r="46" spans="3:4" ht="18" x14ac:dyDescent="0.25">
      <c r="C46" s="30"/>
      <c r="D46" s="18"/>
    </row>
    <row r="47" spans="3:4" ht="18.75" thickBot="1" x14ac:dyDescent="0.3">
      <c r="C47" s="31"/>
      <c r="D47" s="17"/>
    </row>
    <row r="48" spans="3:4" ht="18" x14ac:dyDescent="0.25">
      <c r="C48" s="32"/>
    </row>
    <row r="49" spans="3:3" ht="18" x14ac:dyDescent="0.25">
      <c r="C49" s="32"/>
    </row>
    <row r="50" spans="3:3" ht="18" x14ac:dyDescent="0.25">
      <c r="C50" s="32"/>
    </row>
    <row r="51" spans="3:3" ht="18" x14ac:dyDescent="0.25">
      <c r="C51" s="32"/>
    </row>
    <row r="52" spans="3:3" ht="18" x14ac:dyDescent="0.25">
      <c r="C52" s="33"/>
    </row>
    <row r="53" spans="3:3" ht="18" x14ac:dyDescent="0.25">
      <c r="C53" s="33"/>
    </row>
    <row r="54" spans="3:3" ht="18" x14ac:dyDescent="0.25">
      <c r="C54" s="33"/>
    </row>
    <row r="55" spans="3:3" ht="18" x14ac:dyDescent="0.25">
      <c r="C55" s="33"/>
    </row>
    <row r="56" spans="3:3" ht="18" x14ac:dyDescent="0.25">
      <c r="C56" s="34"/>
    </row>
    <row r="57" spans="3:3" ht="18" x14ac:dyDescent="0.25">
      <c r="C57" s="35"/>
    </row>
    <row r="58" spans="3:3" ht="18" x14ac:dyDescent="0.25">
      <c r="C58" s="35"/>
    </row>
    <row r="59" spans="3:3" ht="18" x14ac:dyDescent="0.25">
      <c r="C59" s="35"/>
    </row>
    <row r="60" spans="3:3" ht="18.75" thickBot="1" x14ac:dyDescent="0.3">
      <c r="C60" s="36"/>
    </row>
    <row r="61" spans="3:3" ht="18" x14ac:dyDescent="0.25">
      <c r="C61" s="37"/>
    </row>
    <row r="62" spans="3:3" ht="18" x14ac:dyDescent="0.25">
      <c r="C62" s="38"/>
    </row>
    <row r="63" spans="3:3" ht="18" x14ac:dyDescent="0.25">
      <c r="C63" s="38"/>
    </row>
    <row r="64" spans="3:3" ht="18" x14ac:dyDescent="0.25">
      <c r="C64" s="38"/>
    </row>
    <row r="65" spans="3:3" ht="18" x14ac:dyDescent="0.25">
      <c r="C65" s="38"/>
    </row>
    <row r="66" spans="3:3" ht="18" x14ac:dyDescent="0.25">
      <c r="C66" s="39"/>
    </row>
    <row r="67" spans="3:3" ht="18" x14ac:dyDescent="0.25">
      <c r="C67" s="39"/>
    </row>
    <row r="68" spans="3:3" ht="18" x14ac:dyDescent="0.25">
      <c r="C68" s="39"/>
    </row>
    <row r="69" spans="3:3" ht="18" x14ac:dyDescent="0.25">
      <c r="C69" s="39"/>
    </row>
    <row r="70" spans="3:3" ht="18" x14ac:dyDescent="0.25">
      <c r="C70" s="39"/>
    </row>
    <row r="71" spans="3:3" ht="18" x14ac:dyDescent="0.25">
      <c r="C71" s="40"/>
    </row>
    <row r="72" spans="3:3" ht="18" x14ac:dyDescent="0.25">
      <c r="C72" s="39"/>
    </row>
    <row r="73" spans="3:3" ht="18" x14ac:dyDescent="0.25">
      <c r="C73" s="39"/>
    </row>
    <row r="74" spans="3:3" ht="18" x14ac:dyDescent="0.25">
      <c r="C74" s="39"/>
    </row>
    <row r="75" spans="3:3" ht="18" x14ac:dyDescent="0.25">
      <c r="C75" s="39"/>
    </row>
    <row r="76" spans="3:3" ht="18" x14ac:dyDescent="0.25">
      <c r="C76" s="39"/>
    </row>
    <row r="77" spans="3:3" ht="18" x14ac:dyDescent="0.25">
      <c r="C77" s="39"/>
    </row>
    <row r="78" spans="3:3" ht="18" x14ac:dyDescent="0.25">
      <c r="C78" s="39"/>
    </row>
    <row r="79" spans="3:3" ht="18" x14ac:dyDescent="0.25">
      <c r="C79" s="38"/>
    </row>
    <row r="80" spans="3:3" ht="18" x14ac:dyDescent="0.25">
      <c r="C80" s="38"/>
    </row>
    <row r="81" spans="3:3" ht="18" x14ac:dyDescent="0.25">
      <c r="C81" s="38"/>
    </row>
    <row r="82" spans="3:3" ht="18" x14ac:dyDescent="0.25">
      <c r="C82" s="38"/>
    </row>
    <row r="83" spans="3:3" ht="18" x14ac:dyDescent="0.25">
      <c r="C83" s="38"/>
    </row>
    <row r="84" spans="3:3" ht="18" x14ac:dyDescent="0.25">
      <c r="C84" s="38"/>
    </row>
    <row r="85" spans="3:3" ht="18" x14ac:dyDescent="0.25">
      <c r="C85" s="41"/>
    </row>
    <row r="86" spans="3:3" ht="18" x14ac:dyDescent="0.25">
      <c r="C86" s="38"/>
    </row>
    <row r="87" spans="3:3" ht="18" x14ac:dyDescent="0.25">
      <c r="C87" s="38"/>
    </row>
    <row r="88" spans="3:3" ht="18.75" thickBot="1" x14ac:dyDescent="0.3">
      <c r="C88" s="42"/>
    </row>
    <row r="89" spans="3:3" ht="18" x14ac:dyDescent="0.25">
      <c r="C89" s="43"/>
    </row>
    <row r="90" spans="3:3" ht="18" x14ac:dyDescent="0.25">
      <c r="C90" s="39"/>
    </row>
    <row r="91" spans="3:3" ht="18" x14ac:dyDescent="0.25">
      <c r="C91" s="39"/>
    </row>
    <row r="92" spans="3:3" ht="18" x14ac:dyDescent="0.25">
      <c r="C92" s="39"/>
    </row>
    <row r="93" spans="3:3" ht="18" x14ac:dyDescent="0.25">
      <c r="C93" s="39"/>
    </row>
    <row r="94" spans="3:3" ht="18.75" thickBot="1" x14ac:dyDescent="0.3">
      <c r="C94" s="44"/>
    </row>
    <row r="99" spans="2:3" x14ac:dyDescent="0.25">
      <c r="B99" t="s">
        <v>154</v>
      </c>
      <c r="C99" t="s">
        <v>182</v>
      </c>
    </row>
    <row r="100" spans="2:3" x14ac:dyDescent="0.25">
      <c r="B100" s="20">
        <v>1167</v>
      </c>
      <c r="C100" s="13" t="s">
        <v>183</v>
      </c>
    </row>
    <row r="101" spans="2:3" ht="30" x14ac:dyDescent="0.25">
      <c r="B101" s="20">
        <v>1131</v>
      </c>
      <c r="C101" s="13" t="s">
        <v>184</v>
      </c>
    </row>
    <row r="102" spans="2:3" x14ac:dyDescent="0.25">
      <c r="B102" s="20">
        <v>1177</v>
      </c>
      <c r="C102" s="13" t="s">
        <v>185</v>
      </c>
    </row>
    <row r="103" spans="2:3" ht="30" x14ac:dyDescent="0.25">
      <c r="B103" s="20">
        <v>1094</v>
      </c>
      <c r="C103" s="13" t="s">
        <v>186</v>
      </c>
    </row>
    <row r="104" spans="2:3" x14ac:dyDescent="0.25">
      <c r="B104" s="20">
        <v>1128</v>
      </c>
      <c r="C104" s="13" t="s">
        <v>187</v>
      </c>
    </row>
    <row r="105" spans="2:3" ht="30" x14ac:dyDescent="0.25">
      <c r="B105" s="20">
        <v>1095</v>
      </c>
      <c r="C105" s="13" t="s">
        <v>188</v>
      </c>
    </row>
    <row r="106" spans="2:3" ht="30" x14ac:dyDescent="0.25">
      <c r="B106" s="20">
        <v>1129</v>
      </c>
      <c r="C106" s="13" t="s">
        <v>189</v>
      </c>
    </row>
    <row r="107" spans="2:3" ht="45" x14ac:dyDescent="0.25">
      <c r="B107" s="20">
        <v>1120</v>
      </c>
      <c r="C107" s="13" t="s">
        <v>190</v>
      </c>
    </row>
    <row r="108" spans="2:3" x14ac:dyDescent="0.25">
      <c r="B108" s="19"/>
    </row>
    <row r="109" spans="2:3" x14ac:dyDescent="0.25">
      <c r="B109" s="19"/>
    </row>
    <row r="117" spans="2:3" x14ac:dyDescent="0.25">
      <c r="B117" t="s">
        <v>191</v>
      </c>
    </row>
    <row r="118" spans="2:3" x14ac:dyDescent="0.25">
      <c r="B118" t="s">
        <v>192</v>
      </c>
      <c r="C118" t="s">
        <v>193</v>
      </c>
    </row>
    <row r="119" spans="2:3" x14ac:dyDescent="0.25">
      <c r="B119" t="s">
        <v>194</v>
      </c>
      <c r="C119" t="s">
        <v>195</v>
      </c>
    </row>
    <row r="120" spans="2:3" x14ac:dyDescent="0.25">
      <c r="B120" t="s">
        <v>196</v>
      </c>
      <c r="C120" t="s">
        <v>197</v>
      </c>
    </row>
    <row r="121" spans="2:3" x14ac:dyDescent="0.25">
      <c r="B121" t="s">
        <v>198</v>
      </c>
      <c r="C121" t="s">
        <v>199</v>
      </c>
    </row>
    <row r="122" spans="2:3" x14ac:dyDescent="0.25">
      <c r="B122" t="s">
        <v>200</v>
      </c>
      <c r="C122" t="s">
        <v>201</v>
      </c>
    </row>
    <row r="123" spans="2:3" x14ac:dyDescent="0.25">
      <c r="B123" t="s">
        <v>202</v>
      </c>
      <c r="C123" t="s">
        <v>203</v>
      </c>
    </row>
    <row r="124" spans="2:3" x14ac:dyDescent="0.25">
      <c r="B124" t="s">
        <v>204</v>
      </c>
      <c r="C124" t="s">
        <v>205</v>
      </c>
    </row>
    <row r="125" spans="2:3" x14ac:dyDescent="0.25">
      <c r="B125" t="s">
        <v>206</v>
      </c>
      <c r="C125" t="s">
        <v>207</v>
      </c>
    </row>
    <row r="126" spans="2:3" x14ac:dyDescent="0.25">
      <c r="B126" t="s">
        <v>208</v>
      </c>
      <c r="C126" t="s">
        <v>209</v>
      </c>
    </row>
    <row r="127" spans="2:3" x14ac:dyDescent="0.25">
      <c r="B127" t="s">
        <v>210</v>
      </c>
      <c r="C127" t="s">
        <v>211</v>
      </c>
    </row>
    <row r="128" spans="2:3" x14ac:dyDescent="0.25">
      <c r="B128" t="s">
        <v>212</v>
      </c>
      <c r="C128" t="s">
        <v>213</v>
      </c>
    </row>
    <row r="129" spans="2:3" x14ac:dyDescent="0.25">
      <c r="B129" t="s">
        <v>214</v>
      </c>
      <c r="C129" t="s">
        <v>215</v>
      </c>
    </row>
    <row r="130" spans="2:3" x14ac:dyDescent="0.25">
      <c r="B130" t="s">
        <v>216</v>
      </c>
      <c r="C130" t="s">
        <v>217</v>
      </c>
    </row>
    <row r="131" spans="2:3" x14ac:dyDescent="0.25">
      <c r="B131" t="s">
        <v>218</v>
      </c>
      <c r="C131" t="s">
        <v>219</v>
      </c>
    </row>
    <row r="132" spans="2:3" x14ac:dyDescent="0.25">
      <c r="B132" t="s">
        <v>220</v>
      </c>
      <c r="C132" t="s">
        <v>221</v>
      </c>
    </row>
    <row r="133" spans="2:3" x14ac:dyDescent="0.25">
      <c r="B133" t="s">
        <v>222</v>
      </c>
      <c r="C133" t="s">
        <v>223</v>
      </c>
    </row>
    <row r="134" spans="2:3" x14ac:dyDescent="0.25">
      <c r="B134" t="s">
        <v>224</v>
      </c>
      <c r="C134" t="s">
        <v>225</v>
      </c>
    </row>
    <row r="135" spans="2:3" x14ac:dyDescent="0.25">
      <c r="B135" t="s">
        <v>226</v>
      </c>
      <c r="C135" t="s">
        <v>227</v>
      </c>
    </row>
    <row r="136" spans="2:3" x14ac:dyDescent="0.25">
      <c r="B136" t="s">
        <v>228</v>
      </c>
      <c r="C136" t="s">
        <v>229</v>
      </c>
    </row>
    <row r="137" spans="2:3" x14ac:dyDescent="0.25">
      <c r="B137" t="s">
        <v>230</v>
      </c>
      <c r="C137" t="s">
        <v>231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2019-07-29T16:49:34Z</dcterms:modified>
  <cp:category/>
  <cp:contentStatus/>
</cp:coreProperties>
</file>